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fileSharing readOnlyRecommended="1"/>
  <workbookPr/>
  <mc:AlternateContent xmlns:mc="http://schemas.openxmlformats.org/markup-compatibility/2006">
    <mc:Choice Requires="x15">
      <x15ac:absPath xmlns:x15ac="http://schemas.microsoft.com/office/spreadsheetml/2010/11/ac" url="/Users/damian/Desktop/"/>
    </mc:Choice>
  </mc:AlternateContent>
  <xr:revisionPtr revIDLastSave="0" documentId="8_{E9048FAF-7164-4849-883C-8C1C6968D2E3}" xr6:coauthVersionLast="40" xr6:coauthVersionMax="40" xr10:uidLastSave="{00000000-0000-0000-0000-000000000000}"/>
  <bookViews>
    <workbookView xWindow="0" yWindow="460" windowWidth="32880" windowHeight="18880" tabRatio="846" xr2:uid="{00000000-000D-0000-FFFF-FFFF00000000}"/>
  </bookViews>
  <sheets>
    <sheet name="Cover sheet and methodology" sheetId="36" r:id="rId1"/>
    <sheet name="Table index" sheetId="1" r:id="rId2"/>
    <sheet name="Table 1" sheetId="2" r:id="rId3"/>
    <sheet name="Table 2" sheetId="3" r:id="rId4"/>
    <sheet name="Table 3" sheetId="4" r:id="rId5"/>
    <sheet name="Table 4" sheetId="5" r:id="rId6"/>
    <sheet name="Table 5" sheetId="6" r:id="rId7"/>
    <sheet name="Table 6" sheetId="7" r:id="rId8"/>
    <sheet name="Table 7" sheetId="8" r:id="rId9"/>
    <sheet name="Table 8" sheetId="9" r:id="rId10"/>
    <sheet name="Table 9" sheetId="10" r:id="rId11"/>
    <sheet name="Table 10" sheetId="11" r:id="rId12"/>
    <sheet name="Table 11" sheetId="12" r:id="rId13"/>
    <sheet name="Table 12" sheetId="13" r:id="rId14"/>
    <sheet name="Table 13" sheetId="14" r:id="rId15"/>
    <sheet name="Table 14" sheetId="15" r:id="rId16"/>
    <sheet name="Table 15" sheetId="16" r:id="rId17"/>
    <sheet name="Table 16" sheetId="17" r:id="rId18"/>
    <sheet name="Table 17" sheetId="18" r:id="rId19"/>
    <sheet name="Table 18" sheetId="19" r:id="rId20"/>
    <sheet name="Table 19" sheetId="20" r:id="rId21"/>
    <sheet name="Table 20" sheetId="21" r:id="rId22"/>
    <sheet name="Table 21" sheetId="22" r:id="rId23"/>
    <sheet name="Table 22" sheetId="23" r:id="rId24"/>
    <sheet name="Table 23" sheetId="24" r:id="rId25"/>
    <sheet name="Table 24" sheetId="25" r:id="rId26"/>
    <sheet name="Table 25" sheetId="26" r:id="rId27"/>
    <sheet name="Table 26" sheetId="27" r:id="rId28"/>
    <sheet name="Table 27" sheetId="28" r:id="rId29"/>
    <sheet name="Table 28" sheetId="29" r:id="rId30"/>
    <sheet name="Table 29" sheetId="30" r:id="rId31"/>
    <sheet name="Table 30" sheetId="31" r:id="rId32"/>
    <sheet name="Table 31" sheetId="32" r:id="rId33"/>
    <sheet name="Table 32" sheetId="33" r:id="rId34"/>
    <sheet name="Table 33" sheetId="34" r:id="rId35"/>
    <sheet name="Table 34" sheetId="35" r:id="rId36"/>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5" i="1" l="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<sst xmlns="http://schemas.openxmlformats.org/spreadsheetml/2006/main" count="2297" uniqueCount="272">
  <si>
    <t>Table</t>
  </si>
  <si>
    <t>Question</t>
  </si>
  <si>
    <t>Question wording</t>
  </si>
  <si>
    <t>Base</t>
  </si>
  <si>
    <t>Table 1</t>
  </si>
  <si>
    <t>Question 1</t>
  </si>
  <si>
    <t>If there were to be another general election, on a scale of 0-10, where 10 is certain and 0 is would not vote, how likely would you be to vote?</t>
  </si>
  <si>
    <t>All respondents</t>
  </si>
  <si>
    <t>Table 2</t>
  </si>
  <si>
    <t>Question 2</t>
  </si>
  <si>
    <t>If the General Election was taking place tomorrow, and there was a candidate from all political parties standing in your constituency, which party do you think you would vote for?</t>
  </si>
  <si>
    <t>Table 3</t>
  </si>
  <si>
    <t>All respondents weighted by likelihood to vote</t>
  </si>
  <si>
    <t>Table 4</t>
  </si>
  <si>
    <t>All respondents weighted by likelihood to vote with "Don’t know" and "Refused" removed</t>
  </si>
  <si>
    <t>Table 5</t>
  </si>
  <si>
    <t>Question 3</t>
  </si>
  <si>
    <t>If there were to be another referendum on membership of the European Union, on a scale of 0-10, where 10 is certain and 0 is would not vote, how likely would you be to vote?</t>
  </si>
  <si>
    <t>Table 6</t>
  </si>
  <si>
    <t>Question 4</t>
  </si>
  <si>
    <t>Imagine there was a referendum tomorrow with the question “Should the United Kingdom remain a member of the European Union or leave the European Union?” How would you vote?</t>
  </si>
  <si>
    <t>All respondents with a likelihood to vote greater than 0</t>
  </si>
  <si>
    <t>Table 7</t>
  </si>
  <si>
    <t>Table 8</t>
  </si>
  <si>
    <t>Table 9</t>
  </si>
  <si>
    <t>Question 5</t>
  </si>
  <si>
    <t>If the General Election was taking place tomorrow, and there was a candidate from all existing political parties and from a new centrist party that was opposed to Brexit standing in your constituency, which party do you think you would vote for?</t>
  </si>
  <si>
    <t>Table 10</t>
  </si>
  <si>
    <t>Table 11</t>
  </si>
  <si>
    <t>Table 12</t>
  </si>
  <si>
    <t>Question 6</t>
  </si>
  <si>
    <t>Seven Labour MPs have announced they are leaving the Labour Party to set up a new ‘Independent Group ’ They cited Brexit, bullying and Jeremy Corbyn’s attitude towards antisemitism and international relations among the reasons they had decided to re</t>
  </si>
  <si>
    <t>Table 13</t>
  </si>
  <si>
    <t>Question 7</t>
  </si>
  <si>
    <t>Consider the following political parties in regards to antisemitism and place them on a scale from 1 to 5, where 1 means there are low levels of antisemitism among the political party’s members and elected representatives and 5 means there are high: UKIP</t>
  </si>
  <si>
    <t>Table 14</t>
  </si>
  <si>
    <t>Question 8</t>
  </si>
  <si>
    <t>Consider the following political parties in regards to antisemitism and place them on a scale from 1 to 5, where 1 means there are low levels of antisemitism among the political party’s members and elected representatives and 5 means there : Conservative</t>
  </si>
  <si>
    <t>Table 15</t>
  </si>
  <si>
    <t>Question 9</t>
  </si>
  <si>
    <t>Consider the following political parties in regards to antisemitism and place them on a scale from 1 to 5, where 1 means there are low levels of antisemitism among the political party’s members and elected representatives and 5 means there are hi: Labour</t>
  </si>
  <si>
    <t>Table 16</t>
  </si>
  <si>
    <t>Question 10</t>
  </si>
  <si>
    <t>Consider the following political parties in regards to antisemitism and place them on a scale from 1 to 5, where 1 means there are low levels of antisemitism among the political party’s members and elected representatives and 5 means th: Liberal Democrat</t>
  </si>
  <si>
    <t>Table 17</t>
  </si>
  <si>
    <t>Question 11</t>
  </si>
  <si>
    <t>Which of the following statements best describes your view?</t>
  </si>
  <si>
    <t>Table 18</t>
  </si>
  <si>
    <t>Question 12</t>
  </si>
  <si>
    <t>To what extent do you agree or disagree with the following statements?: The Labour Party pursues policies that would weaken the UK’s national security</t>
  </si>
  <si>
    <t>Table 19</t>
  </si>
  <si>
    <t>Question 13</t>
  </si>
  <si>
    <t>To what extent do you agree or disagree with the following statements?: The Labour Party has been taken over by the hard Left</t>
  </si>
  <si>
    <t>Table 20</t>
  </si>
  <si>
    <t>Question 14</t>
  </si>
  <si>
    <t>To what extent do you agree or disagree with the following statement? UK politics would benefit from a new political party that has more moderate views and policies than either the Conservative of Labour Party</t>
  </si>
  <si>
    <t>Table 21</t>
  </si>
  <si>
    <t>Question 15</t>
  </si>
  <si>
    <t>Who would you prefer as Prime Minister?</t>
  </si>
  <si>
    <t>Table 22</t>
  </si>
  <si>
    <t>Question 16</t>
  </si>
  <si>
    <t>Table 23</t>
  </si>
  <si>
    <t>Question 17</t>
  </si>
  <si>
    <t>Table 24</t>
  </si>
  <si>
    <t>Question 18</t>
  </si>
  <si>
    <t>Which of the following do you think is the primary reason for the seven MPs to resign from the Labour party?</t>
  </si>
  <si>
    <t>Table 25</t>
  </si>
  <si>
    <t>Question 19</t>
  </si>
  <si>
    <t>Table 26</t>
  </si>
  <si>
    <t>Question 20</t>
  </si>
  <si>
    <t>The new independent group of MPs specifically mentioned the Labour Party’s approach to Brexit as one of the reasons they were leaving the party  To what extent do you agree or disagree with the following statement? “MPs in the Conservative Party who o</t>
  </si>
  <si>
    <t>Table 27</t>
  </si>
  <si>
    <t>Question 21</t>
  </si>
  <si>
    <t>If current Conservative MPs who oppose Brexit left the Conservative Party and joined the new independent group of MPs to form a new political party, would you be more or less likely to vote for this party than if a new party was made up only of former Lab</t>
  </si>
  <si>
    <t>Table 28</t>
  </si>
  <si>
    <t>Question 22</t>
  </si>
  <si>
    <t>If the independent group of former Labour MPs becomes a new political party with candidates standing for Parliament in the next General Election, do you think any of the following outcomes is more or less likely : The Labour Party wins an outright majority</t>
  </si>
  <si>
    <t>Table 29</t>
  </si>
  <si>
    <t>Question 23</t>
  </si>
  <si>
    <t>If the independent group of former Labour MPs becomes a new political party with candidates standing for Parliament in the next General Election, do you think any of the following outcomes is more or less l: The Conservative Party wins an outright majority</t>
  </si>
  <si>
    <t>Table 30</t>
  </si>
  <si>
    <t>Question 24</t>
  </si>
  <si>
    <t>If the independent group of former Labour MPs becomes a new political party with candidates standing for Parliament in the next General Election, do you think any of the following outcomes is more or less likely than if: No party wins and outright majority</t>
  </si>
  <si>
    <t>Table 31</t>
  </si>
  <si>
    <t>Question 25</t>
  </si>
  <si>
    <t>If the independent group of former Labour MPs becomes a new political party with candidates standing for Parliament in the next General Election, which of the following do you think would make the best leader of the group?</t>
  </si>
  <si>
    <t>Table 32</t>
  </si>
  <si>
    <t>Question 26</t>
  </si>
  <si>
    <t>If the independent group of former Labour MPs becomes a new political party with candidates standing for Parliament in the next General Election, would you be more or less likely to vote for it if Tony Blair was the leader rather than one of the MPs who f</t>
  </si>
  <si>
    <t>Table 33</t>
  </si>
  <si>
    <t>Question 27</t>
  </si>
  <si>
    <t>Which do you think best represents the people of Britain? </t>
  </si>
  <si>
    <t>Table 34</t>
  </si>
  <si>
    <t>Question 28</t>
  </si>
  <si>
    <t>All seven MPs who have set up the new Independent Group support holding a second referendum on the terms of Britain’s exit from the EU  When the UK Government’s negotiations over the terms of Britain’s exit from the EU are complete, would you suppor</t>
  </si>
  <si>
    <t>Topical poll</t>
  </si>
  <si>
    <t>Prepared by Survation on behalf of  The Daily Mail</t>
  </si>
  <si>
    <t>Fieldwork conducted:  18th Feburary 2019</t>
  </si>
  <si>
    <t>Q1. If there were to be another general election, on a scale of 0-10, where 10 is certain and 0 is would not vote, how likely would you be to vote?</t>
  </si>
  <si>
    <t>Base: All respondents</t>
  </si>
  <si>
    <t>Total</t>
  </si>
  <si>
    <t>Female</t>
  </si>
  <si>
    <t>Male</t>
  </si>
  <si>
    <t>18-24</t>
  </si>
  <si>
    <t>25-34</t>
  </si>
  <si>
    <t>35-44</t>
  </si>
  <si>
    <t>45-54</t>
  </si>
  <si>
    <t>55-64</t>
  </si>
  <si>
    <t>65+</t>
  </si>
  <si>
    <t>East</t>
  </si>
  <si>
    <t>East Midlands</t>
  </si>
  <si>
    <t>London</t>
  </si>
  <si>
    <t>North East</t>
  </si>
  <si>
    <t>North West</t>
  </si>
  <si>
    <t>Northern Ireland</t>
  </si>
  <si>
    <t>Scotland</t>
  </si>
  <si>
    <t>South East</t>
  </si>
  <si>
    <t>South West</t>
  </si>
  <si>
    <t>Wales</t>
  </si>
  <si>
    <t>West Midlands</t>
  </si>
  <si>
    <t>Yorkshire and the Humber</t>
  </si>
  <si>
    <t>£0 - £19,999</t>
  </si>
  <si>
    <t>£20,000 - £39,999</t>
  </si>
  <si>
    <t>£40,000+</t>
  </si>
  <si>
    <t>Level 1 or less</t>
  </si>
  <si>
    <t>Level 2 or equivalent</t>
  </si>
  <si>
    <t>Level 3</t>
  </si>
  <si>
    <t>Level 4</t>
  </si>
  <si>
    <t>Con</t>
  </si>
  <si>
    <t>Lab</t>
  </si>
  <si>
    <t>LD</t>
  </si>
  <si>
    <t>SNP</t>
  </si>
  <si>
    <t>Other</t>
  </si>
  <si>
    <t>Leave</t>
  </si>
  <si>
    <t>Remain</t>
  </si>
  <si>
    <t>Unweighted total</t>
  </si>
  <si>
    <t>Weighted total</t>
  </si>
  <si>
    <t>0 - would not vote</t>
  </si>
  <si>
    <t/>
  </si>
  <si>
    <t>1</t>
  </si>
  <si>
    <t>2</t>
  </si>
  <si>
    <t>3</t>
  </si>
  <si>
    <t>4</t>
  </si>
  <si>
    <t>5</t>
  </si>
  <si>
    <t>6</t>
  </si>
  <si>
    <t>7</t>
  </si>
  <si>
    <t>8</t>
  </si>
  <si>
    <t>9</t>
  </si>
  <si>
    <t>10 - certain to vote</t>
  </si>
  <si>
    <t>SIGMA</t>
  </si>
  <si>
    <t>Sex</t>
  </si>
  <si>
    <t>Age</t>
  </si>
  <si>
    <t>Region</t>
  </si>
  <si>
    <t>Household income</t>
  </si>
  <si>
    <t>Highest education level</t>
  </si>
  <si>
    <t>2017 Westminster Vote</t>
  </si>
  <si>
    <t>2016 EU Referendum Vote</t>
  </si>
  <si>
    <t>Q2. If the General Election was taking place tomorrow, and there was a candidate from all political parties standing in your constituency, which party do you think you would vote for?</t>
  </si>
  <si>
    <t>Conservative</t>
  </si>
  <si>
    <t>Labour</t>
  </si>
  <si>
    <t>Liberal Democrat</t>
  </si>
  <si>
    <t>Green</t>
  </si>
  <si>
    <t>UKIP</t>
  </si>
  <si>
    <t>Scottish National Party (SNP)</t>
  </si>
  <si>
    <t>Undecided</t>
  </si>
  <si>
    <t>I would not vote</t>
  </si>
  <si>
    <t>Refused</t>
  </si>
  <si>
    <t>Base: All respondents weighted by likelihood to vote</t>
  </si>
  <si>
    <t>Base: All respondents weighted by likelihood to vote with "Don’t know" and "Refused" removed</t>
  </si>
  <si>
    <t>Q3. If there were to be another referendum on membership of the European Union, on a scale of 0-10, where 10 is certain and 0 is would not vote, how likely would you be to vote?</t>
  </si>
  <si>
    <t>Q4. Imagine there was a referendum tomorrow with the question “Should the United Kingdom remain a member of the European Union or leave the European Union?” How would you vote?</t>
  </si>
  <si>
    <t>Base: All respondents with a likelihood to vote greater than 0</t>
  </si>
  <si>
    <t>Q5. If the General Election was taking place tomorrow, and there was a candidate from all existing political parties and from a new centrist party that was opposed to Brexit standing in your constituency, which party do you think you would vote for?</t>
  </si>
  <si>
    <t>Plaid Cymru</t>
  </si>
  <si>
    <t>A new centrist party opposed to Brexit</t>
  </si>
  <si>
    <t>Another Party</t>
  </si>
  <si>
    <t>The MPs were right to take this course of action</t>
  </si>
  <si>
    <t>The MPs were not right to take this course of action</t>
  </si>
  <si>
    <t>Don`t know</t>
  </si>
  <si>
    <t>Q11. Which of the following statements best describes your view?</t>
  </si>
  <si>
    <t>An MP who leaves the party for which they were elected as an MP should resign and trigger a by-election</t>
  </si>
  <si>
    <t>An MP who leaves the party for which they were elected as an MP should remain as an MP</t>
  </si>
  <si>
    <t>Q12. To what extent do you agree or disagree with the following statements?: The Labour Party pursues policies that would weaken the UK’s national security</t>
  </si>
  <si>
    <t>Strongly agree</t>
  </si>
  <si>
    <t>Somewhat agree</t>
  </si>
  <si>
    <t>Neither agree nor disagree</t>
  </si>
  <si>
    <t>Somewhat disagree</t>
  </si>
  <si>
    <t>Strongly disagree</t>
  </si>
  <si>
    <t>Q13. To what extent do you agree or disagree with the following statements?: The Labour Party has been taken over by the hard Left</t>
  </si>
  <si>
    <t>Q15. Who would you prefer as Prime Minister?</t>
  </si>
  <si>
    <t>Jeremy Corbyn</t>
  </si>
  <si>
    <t>Chuka Umunna</t>
  </si>
  <si>
    <t>Q16. Who would you prefer as Prime Minister?</t>
  </si>
  <si>
    <t>Theresa May</t>
  </si>
  <si>
    <t>Q17. Who would you prefer as Prime Minister?</t>
  </si>
  <si>
    <t>Q18. Which of the following do you think is the primary reason for the seven MPs to resign from the Labour party?</t>
  </si>
  <si>
    <t>The leadership of Jeremy Corbyn</t>
  </si>
  <si>
    <t>The Labour Party’s stance on Brexit</t>
  </si>
  <si>
    <t>Reports of anti-semitism in the Labour Party</t>
  </si>
  <si>
    <t>Q19. Which of the following statements best describes your view?</t>
  </si>
  <si>
    <t>The seven MPs who have left Labour have acted for reasons of conscience</t>
  </si>
  <si>
    <t>The seven MPs who have left Labour have acted for reasons of political ambition</t>
  </si>
  <si>
    <t>More likely</t>
  </si>
  <si>
    <t>Less likely</t>
  </si>
  <si>
    <t>Neither more nor less likely</t>
  </si>
  <si>
    <t>No difference</t>
  </si>
  <si>
    <t>Q25. If the independent group of former Labour MPs becomes a new political party with candidates standing for Parliament in the next General Election, which of the following do you think would make the best leader of the group?</t>
  </si>
  <si>
    <t>Luciana Berger</t>
  </si>
  <si>
    <t>Chris Leslie</t>
  </si>
  <si>
    <t>Don’t know</t>
  </si>
  <si>
    <t>Q27. Which do you think best represents the people of Britain? </t>
  </si>
  <si>
    <t>The Labour Party under Jeremy Corbyn</t>
  </si>
  <si>
    <t>The new independent group of MPs</t>
  </si>
  <si>
    <t>Support</t>
  </si>
  <si>
    <t>Oppose</t>
  </si>
  <si>
    <t>Q28. All seven MPs who have set up the new Independent Group support holding a second referendum on the terms of Britain’s exit from the EU  When the UK Government’s negotiations over the terms of Britain’s exit from the EU are complete, would you support or oppose holding a People’s Vote - a referendum - asking the public their view?</t>
  </si>
  <si>
    <t>Q26. If the independent group of former Labour MPs becomes a new political party with candidates standing for Parliament in the next General Election, would you be more or less likely to vote for it if Tony Blair was the leader rather than one of the MPs who formed the group?</t>
  </si>
  <si>
    <t>Q23. If the independent group of former Labour MPs becomes a new political party with candidates standing for Parliament in the next General Election, do you think any of the following outcomes is more or less likely than if there was no new political party?: The Conservative Party wins an outright majority</t>
  </si>
  <si>
    <t>Q24. If the independent group of former Labour MPs becomes a new political party with candidates standing for Parliament in the next General Election, do you think any of the following outcomes is more or less likely than if there was no new political party?: No party wins and outright majority</t>
  </si>
  <si>
    <t>Q22. If the independent group of former Labour MPs becomes a new political party with candidates standing for Parliament in the next General Election, do you think any of the following outcomes is more or less likely than if there was no new political party?: The Labour Party wins an outright majority</t>
  </si>
  <si>
    <t>Q21. If current Conservative MPs who oppose Brexit left the Conservative Party and joined the new independent group of MPs to form a new political party, would you be more or less likely to vote for this party than if a new party was made up only of former Labour MPs?</t>
  </si>
  <si>
    <t>Q20. The new independent group of MPs specifically mentioned the Labour Party’s approach to Brexit as one of the reasons they were leaving the party  To what extent do you agree or disagree with the following statement? “MPs in the Conservative Party who oppose Brexit and the way their party is handling the Brexit process should join the independent group of former Labour MPs to form a new party.”</t>
  </si>
  <si>
    <t>Q14. To what extent do you agree or disagree with the following statement? UK politics would benefit from a new political party that has more moderate views and policies than either the Conservative or Labour Party?</t>
  </si>
  <si>
    <t>Q10. Consider the following political parties in regards to antisemitism and place them on a scale from 1 to 5, where 1 means there are low levels of antisemitism among the political party’s members and elected representatives and 5 means there are high levels of anti-Semitism with the party’s members and elected representatives: Liberal Democrat</t>
  </si>
  <si>
    <t>Q9. Consider the following political parties in regards to antisemitism and place them on a scale from 1 to 5, where 1 means there are low levels of antisemitism among the political party’s members and elected representatives and 5 means there are high levels of anti-Semitism with the party’s members and elected representatives: Labour</t>
  </si>
  <si>
    <t>Q8. Consider the following political parties in regards to antisemitism and place them on a scale from 1 to 5, where 1 means there are low levels of antisemitism among the political party’s members and elected representatives and 5 means there are high levels of anti-Semitism with the party’s members and elected representatives: Conservative</t>
  </si>
  <si>
    <t>Q7. Consider the following political parties in regards to antisemitism and place them on a scale from 1 to 5, where 1 means there are low levels of antisemitism among the political party’s members and elected representatives and 5 means there are high levels of anti-Semitism with the party’s members and elected representatives: UKIP</t>
  </si>
  <si>
    <t>Q6. Seven Labour MPs have announced they are leaving the Labour Party to set up a new ‘Independent Group ’ They cited Brexit, bullying and Jeremy Corbyn’s attitude towards antisemitism and international relations among the reasons they had decided to resign. They said that they now represented “mainstream” politics. Do you think the MPs were right or not right to take this course of action?</t>
  </si>
  <si>
    <t>Topical Poll</t>
  </si>
  <si>
    <t>Prepared by Survation on behalf of The Daily Mail</t>
  </si>
  <si>
    <t>Methodology</t>
  </si>
  <si>
    <t>Fieldwork Dates</t>
  </si>
  <si>
    <t>Data Weighting</t>
  </si>
  <si>
    <t>18th February 2019</t>
  </si>
  <si>
    <t xml:space="preserve">Data were weighted to the profile of all adults in the UK aged 18+. Data were weighted by age, sex, region, household income, education, 2017 General Election Vote and 2016 EU Referendum Vote. </t>
  </si>
  <si>
    <t>Targets for the weighted data were derived from Office for National Statistics Census Data and the results of the 2017 UK General Election and the 2016 EU Referendum.</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</si>
  <si>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</si>
  <si>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</si>
  <si>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</si>
  <si>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</si>
  <si>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</si>
  <si>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 Differential</t>
  </si>
  <si>
    <t>For example, in a question where 50% (the worst case scenario as far as margin of error is concerned) gave a particular answer, with a sample of 1023 it is 95% certain that the ‘true’ value will fall within the range of 3.1% from the sample result.</t>
  </si>
  <si>
    <t>response rates from different demographic</t>
  </si>
  <si>
    <t>Subsamples from the cross-breaks will be subject to higher margin of error, conclusions drawn from crossbreaks with very small sub-samples should be treated with caution.</t>
  </si>
  <si>
    <t>groups were taken into account.</t>
  </si>
  <si>
    <t>Voting Intention</t>
  </si>
  <si>
    <t>Population Sampled</t>
  </si>
  <si>
    <t xml:space="preserve">In order to assess voting intention, we first asked respondents how likely they would be to vote in the next election on a scale of 0-10. </t>
  </si>
  <si>
    <t>All residents aged 18+ living in the UK</t>
  </si>
  <si>
    <t xml:space="preserve">This likelihood to vote for was then used to weight voters' responses, such that respondents replying “10” were weighted by a factor of 1.0, whilst those responding “9” were weighted by a factor of 0.9, and so on down to responses of “0” being excluded altogether. </t>
  </si>
  <si>
    <t>Sample Size</t>
  </si>
  <si>
    <t xml:space="preserve">Respondents were then asked who they would be most likely to vote for if that election were tomorrow, with the responses “Labour”, “Conservative”, “Liberal Democrat” and “SNP” prompted in a randomising order, and other parties displayed if respondents selected “Another Party”. </t>
  </si>
  <si>
    <t>As an additional weighting step, respondents who replied “undecided” and “refused” were then removed from the sample.</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</si>
  <si>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</si>
  <si>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</si>
  <si>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</si>
  <si>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</si>
  <si>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</si>
  <si>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</si>
  <si>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</si>
  <si>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</si>
  <si>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</si>
  <si>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</si>
  <si>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researchteam@survation.com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</si>
  <si>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</si>
  <si>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</si>
  <si>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</si>
  <si>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</si>
  <si>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Survation are Market Research Society company partners and  members of The British Polling Council.</t>
  </si>
  <si>
    <t>http://www.britishpollingcouncil.org</t>
  </si>
  <si>
    <t>Survation Ltd Registered in England &amp; Wales Number 07143509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</si>
</sst>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color rgb="FF000000"/>
      <name val="Arial"/>
    </font>
    <font>
      <b/>
      <sz val="10"/>
      <color rgb="FF000000"/>
      <name val="Arial"/>
      <family val="2"/>
    </font>
    <font>
      <b/>
      <sz val="18"/>
      <color rgb="FF000000"/>
      <name val="Arial"/>
      <family val="2"/>
    </font>
    <font>
      <b/>
      <sz val="14"/>
      <color rgb="FFFF0000"/>
      <name val="Arial"/>
      <family val="2"/>
    </font>
    <font>
      <i/>
      <sz val="10"/>
      <color rgb="FF000000"/>
      <name val="Arial"/>
      <family val="2"/>
    </font>
    <font>
      <u/>
      <sz val="10"/>
      <color theme="10"/>
      <name val="Arial"/>
      <family val="2"/>
    </font>
    <font>
      <u/>
      <sz val="10"/>
      <color theme="10"/>
      <name val="Arial"/>
      <family val="2"/>
    </font>
    <font>
      <sz val="11"/>
      <color rgb="FF000000"/>
      <name val="Calibri"/>
      <family val="2"/>
      <scheme val="minor"/>
    </font>
    <font>
      <b/>
      <sz val="32"/>
      <color theme="1"/>
      <name val="Frank Regular"/>
      <family val="3"/>
    </font>
    <font>
      <b/>
      <sz val="36"/>
      <color theme="1"/>
      <name val="Frank Regular"/>
      <family val="3"/>
    </font>
    <font>
      <b/>
      <sz val="16"/>
      <color theme="1"/>
      <name val="Frank Regular"/>
      <family val="3"/>
    </font>
    <font>
      <sz val="11"/>
      <color theme="1"/>
      <name val="Frank Regular"/>
      <family val="3"/>
    </font>
    <font>
      <b/>
      <sz val="20"/>
      <color rgb="FF000000"/>
      <name val="Arial"/>
      <family val="2"/>
    </font>
    <font>
      <sz val="11"/>
      <color rgb="FF000000"/>
      <name val="Times New Roman"/>
      <family val="1"/>
    </font>
    <font>
      <b/>
      <sz val="11"/>
      <color rgb="FF000000"/>
      <name val="Frank Regular"/>
      <family val="3"/>
    </font>
    <font>
      <sz val="11"/>
      <color theme="1"/>
      <name val="Cambria"/>
      <family val="1"/>
    </font>
    <font>
      <sz val="11"/>
      <color rgb="FF000000"/>
      <name val="Frank Regular"/>
      <family val="3"/>
    </font>
    <font>
      <sz val="11"/>
      <color rgb="FF000000"/>
      <name val="Arial"/>
      <family val="2"/>
    </font>
    <font>
      <b/>
      <sz val="11"/>
      <color theme="1"/>
      <name val="Frank Regular"/>
      <family val="3"/>
    </font>
  </fonts>
  <fills count="3">
    <fill>
      <patternFill patternType="none"/>
    </fill>
    <fill>
      <patternFill patternType="gray125"/>
    </fill>
    <fill>
      <patternFill patternType="solid">
        <fgColor rgb="FFE0E2DA"/>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bottom/>
      <diagonal/>
    </border>
    <border>
      <left/>
      <right style="thin">
        <color indexed="64"/>
      </right>
      <top/>
      <bottom/>
      <diagonal/>
    </border>
    <border>
      <left style="thin">
        <color rgb="FF000000"/>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top style="thin">
        <color indexed="64"/>
      </top>
      <bottom/>
      <diagonal/>
    </border>
    <border>
      <left/>
      <right style="thin">
        <color rgb="FF000000"/>
      </right>
      <top/>
      <bottom style="thin">
        <color auto="1"/>
      </bottom>
      <diagonal/>
    </border>
    <border>
      <left/>
      <right/>
      <top/>
      <bottom style="thin">
        <color auto="1"/>
      </bottom>
      <diagonal/>
    </border>
  </borders>
  <cellStyleXfs count="4">
    <xf numFmtId="0" fontId="0" fillId="0" borderId="0"/>
    <xf numFmtId="0" fontId="6" fillId="0" borderId="0" applyNumberFormat="0" applyFill="0" applyBorder="0" applyAlignment="0" applyProtection="0"/>
    <xf numFmtId="0" fontId="7" fillId="0" borderId="0"/>
    <xf numFmtId="0" fontId="17" fillId="0" borderId="0"/>
  </cellStyleXfs>
  <cellXfs count="4058">
    <xf numFmtId="0" fontId="0" fillId="0" borderId="0" xfId="0"/>
    <xf numFmtId="0" fontId="1" fillId="0" borderId="1" xfId="0" applyFont="1" applyBorder="1" applyAlignment="1">
      <alignment horizontal="left" vertical="top"/>
    </xf>
    <xf numFmtId="0" fontId="2" fillId="0" borderId="0" xfId="0" applyFont="1"/>
    <xf numFmtId="0" fontId="3" fillId="0" borderId="0" xfId="0" applyFont="1"/>
    <xf numFmtId="0" fontId="0" fillId="0" borderId="2" xfId="0" applyFont="1"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left" vertical="top" wrapText="1"/>
    </xf>
    <xf numFmtId="0" fontId="0" fillId="0" borderId="3" xfId="0" applyFont="1" applyBorder="1" applyAlignment="1">
      <alignment horizontal="left" wrapText="1"/>
    </xf>
    <xf numFmtId="0" fontId="1" fillId="0" borderId="3" xfId="0" applyFont="1" applyBorder="1" applyAlignment="1">
      <alignment horizontal="left" wrapText="1"/>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0" fontId="0" fillId="0" borderId="1" xfId="0" applyFont="1" applyBorder="1" applyAlignment="1">
      <alignment horizontal="left" vertical="top" wrapText="1"/>
    </xf>
    <xf numFmtId="0" fontId="5" fillId="0" borderId="1" xfId="0" applyFont="1" applyBorder="1" applyAlignment="1">
      <alignment horizontal="left" vertical="top" wrapText="1"/>
    </xf>
    <xf numFmtId="0" fontId="8" fillId="2" borderId="0" xfId="2" applyFont="1" applyFill="1"/>
    <xf numFmtId="0" fontId="7" fillId="2" borderId="0" xfId="2" applyFill="1"/>
    <xf numFmtId="0" fontId="9" fillId="2" borderId="0" xfId="2" applyFont="1" applyFill="1"/>
    <xf numFmtId="0" fontId="10" fillId="2" borderId="0" xfId="2" applyFont="1" applyFill="1"/>
    <xf numFmtId="0" fontId="11" fillId="2" borderId="0" xfId="2" applyFont="1" applyFill="1"/>
    <xf numFmtId="0" fontId="12" fillId="2" borderId="0" xfId="2" applyFont="1" applyFill="1" applyAlignment="1">
      <alignment vertical="center"/>
    </xf>
    <xf numFmtId="0" fontId="13" fillId="2" borderId="0" xfId="2" applyFont="1" applyFill="1" applyAlignment="1">
      <alignment vertical="center"/>
    </xf>
    <xf numFmtId="0" fontId="14" fillId="2" borderId="0" xfId="2" applyFont="1" applyFill="1" applyAlignment="1">
      <alignment vertical="center"/>
    </xf>
    <xf numFmtId="0" fontId="11" fillId="2" borderId="0" xfId="2" applyFont="1" applyFill="1" applyAlignment="1">
      <alignment vertical="center"/>
    </xf>
    <xf numFmtId="0" fontId="15" fillId="2" borderId="0" xfId="2" applyFont="1" applyFill="1" applyAlignment="1">
      <alignment vertical="center"/>
    </xf>
    <xf numFmtId="0" fontId="16" fillId="2" borderId="0" xfId="2" applyFont="1" applyFill="1" applyAlignment="1">
      <alignment vertical="center"/>
    </xf>
    <xf numFmtId="0" fontId="16" fillId="2" borderId="0" xfId="3" applyFont="1" applyFill="1"/>
    <xf numFmtId="0" fontId="16" fillId="2" borderId="0" xfId="2" applyFont="1" applyFill="1"/>
    <xf numFmtId="3" fontId="11" fillId="2" borderId="0" xfId="2" applyNumberFormat="1" applyFont="1" applyFill="1" applyAlignment="1">
      <alignment vertical="center"/>
    </xf>
    <xf numFmtId="0" fontId="16" fillId="2" borderId="0" xfId="3" applyFont="1" applyFill="1" applyAlignment="1">
      <alignment vertical="center"/>
    </xf>
    <xf numFmtId="0" fontId="14" fillId="2" borderId="0" xfId="2" applyFont="1" applyFill="1"/>
    <xf numFmtId="0" fontId="18" fillId="2" borderId="0" xfId="2" applyFont="1" applyFill="1"/>
    <xf numFmtId="0" fontId="6" fillId="2" borderId="0" xfId="1" applyFill="1"/>
    <xf numFmtId="0" fontId="0" fillId="2" borderId="0" xfId="0" applyFill="1"/>
    <xf numFmtId="0" fontId="1" fillId="0" borderId="0" xfId="0" applyFont="1" applyAlignment="1">
      <alignment horizontal="left" vertical="top" wrapText="1"/>
    </xf>
    <xf numFmtId="0" fontId="0" fillId="0" borderId="0" xfId="0"/>
    <xf numFmtId="0" fontId="0" fillId="0" borderId="2" xfId="0" applyBorder="1" applyAlignment="1">
      <alignment horizontal="left" wrapText="1"/>
    </xf>
    <xf numFmtId="3" fontId="0" fillId="0" borderId="2" xfId="0" applyNumberFormat="1" applyBorder="1" applyAlignment="1">
      <alignment horizontal="right"/>
    </xf>
    <xf numFmtId="3" fontId="0" fillId="0" borderId="0" xfId="0" applyNumberFormat="1" applyAlignment="1">
      <alignment horizontal="right"/>
    </xf>
    <xf numFmtId="0" fontId="0" fillId="0" borderId="3" xfId="0" applyBorder="1" applyAlignment="1">
      <alignment horizontal="left" wrapText="1"/>
    </xf>
    <xf numFmtId="3" fontId="0" fillId="0" borderId="3" xfId="0" applyNumberFormat="1" applyBorder="1" applyAlignment="1">
      <alignment horizontal="right"/>
    </xf>
    <xf numFmtId="3" fontId="0" fillId="0" borderId="4" xfId="0" applyNumberFormat="1" applyBorder="1" applyAlignment="1">
      <alignment horizontal="right"/>
    </xf>
    <xf numFmtId="0" fontId="1" fillId="0" borderId="7" xfId="0" applyFont="1" applyBorder="1" applyAlignment="1">
      <alignment horizontal="center" wrapText="1"/>
    </xf>
    <xf numFmtId="0" fontId="1" fillId="0" borderId="8" xfId="0" applyFont="1" applyBorder="1" applyAlignment="1">
      <alignment horizontal="center" wrapText="1"/>
    </xf>
    <xf numFmtId="0" fontId="0" fillId="0" borderId="0" xfId="0" applyAlignment="1">
      <alignment horizontal="left"/>
    </xf>
    <xf numFmtId="3" fontId="0" fillId="0" borderId="9" xfId="0" applyNumberFormat="1" applyBorder="1" applyAlignment="1">
      <alignment horizontal="right"/>
    </xf>
    <xf numFmtId="3" fontId="0" fillId="0" borderId="10" xfId="0" applyNumberFormat="1" applyBorder="1" applyAlignment="1">
      <alignment horizontal="right"/>
    </xf>
    <xf numFmtId="3" fontId="0" fillId="0" borderId="11" xfId="0" applyNumberFormat="1" applyBorder="1" applyAlignment="1">
      <alignment horizontal="right"/>
    </xf>
    <xf numFmtId="3" fontId="0" fillId="0" borderId="12" xfId="0" applyNumberFormat="1" applyBorder="1" applyAlignment="1">
      <alignment horizontal="right"/>
    </xf>
    <xf numFmtId="10" fontId="4" fillId="0" borderId="9" xfId="0" applyNumberFormat="1" applyFont="1" applyBorder="1" applyAlignment="1">
      <alignment horizontal="right"/>
    </xf>
    <xf numFmtId="10" fontId="4" fillId="0" borderId="10" xfId="0" applyNumberFormat="1" applyFont="1" applyBorder="1" applyAlignment="1">
      <alignment horizontal="right"/>
    </xf>
    <xf numFmtId="10" fontId="4" fillId="0" borderId="11" xfId="0" applyNumberFormat="1" applyFont="1" applyBorder="1" applyAlignment="1">
      <alignment horizontal="right"/>
    </xf>
    <xf numFmtId="10" fontId="4" fillId="0" borderId="12" xfId="0" applyNumberFormat="1" applyFont="1" applyBorder="1" applyAlignment="1">
      <alignment horizontal="right"/>
    </xf>
    <xf numFmtId="9" fontId="4" fillId="0" borderId="11" xfId="0" applyNumberFormat="1" applyFont="1" applyBorder="1" applyAlignment="1">
      <alignment horizontal="right"/>
    </xf>
    <xf numFmtId="9" fontId="4" fillId="0" borderId="12" xfId="0" applyNumberFormat="1" applyFont="1" applyBorder="1" applyAlignment="1">
      <alignment horizontal="right"/>
    </xf>
    <xf numFmtId="0" fontId="0" fillId="0" borderId="13" xfId="0" applyBorder="1" applyAlignment="1">
      <alignment horizontal="left" wrapText="1"/>
    </xf>
    <xf numFmtId="3" fontId="0" fillId="0" borderId="13" xfId="0" applyNumberFormat="1" applyBorder="1" applyAlignment="1">
      <alignment horizontal="right"/>
    </xf>
    <xf numFmtId="3" fontId="0" fillId="0" borderId="14" xfId="0" applyNumberFormat="1" applyBorder="1" applyAlignment="1">
      <alignment horizontal="right"/>
    </xf>
    <xf numFmtId="0" fontId="0" fillId="0" borderId="15" xfId="0" applyBorder="1" applyAlignment="1">
      <alignment horizontal="left" wrapText="1"/>
    </xf>
    <xf numFmtId="10" fontId="4" fillId="0" borderId="15" xfId="0" applyNumberFormat="1" applyFont="1" applyBorder="1" applyAlignment="1">
      <alignment horizontal="right"/>
    </xf>
    <xf numFmtId="10" fontId="4" fillId="0" borderId="16" xfId="0" applyNumberFormat="1" applyFont="1" applyBorder="1" applyAlignment="1">
      <alignment horizontal="right"/>
    </xf>
    <xf numFmtId="0" fontId="1" fillId="0" borderId="6" xfId="0" applyFont="1" applyBorder="1" applyAlignment="1">
      <alignment horizontal="center" wrapText="1"/>
    </xf>
    <xf numFmtId="0" fontId="1" fillId="0" borderId="5" xfId="0" applyFont="1" applyBorder="1" applyAlignment="1">
      <alignment horizontal="center" wrapText="1"/>
    </xf>
    <xf numFmtId="0" fontId="1" fillId="0" borderId="0" xfId="0" applyFont="1" applyAlignment="1">
      <alignment horizontal="left" vertical="top" wrapText="1"/>
    </xf>
    <xf numFmtId="0" fontId="0" fillId="0" borderId="0" xfId="0"/>
  </cellXfs>
  <cellStyles count="4">
    <cellStyle name="Hyperlink" xfId="1" builtinId="8"/>
    <cellStyle name="Normal" xfId="0" builtinId="0"/>
    <cellStyle name="Normal 2" xfId="2" xr:uid="{0F523D01-6421-47A9-A50A-B37CAC76F79D}"/>
    <cellStyle name="Normal 3" xfId="3" xr:uid="{58371A67-5E74-4DC8-A4D0-79986EE6BE74}"/>
  </cellStyles>
  <dxfs count="0"/>
  <tableStyles count="0" defaultTableStyle="TableStyleMedium2" defaultPivotStyle="PivotStyleLight16"/>
  <colors>
    <mruColors>
      <color rgb="FFE0E2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76201</xdr:rowOff>
    </xdr:from>
    <xdr:to>
      <xdr:col>5</xdr:col>
      <xdr:colOff>508000</xdr:colOff>
      <xdr:row>10</xdr:row>
      <xdr:rowOff>146565</xdr:rowOff>
    </xdr:to>
    <xdr:pic>
      <xdr:nvPicPr>
        <xdr:cNvPr id="2" name="Picture 1" descr="Image result for daily mail logo">
          <a:extLst>
            <a:ext uri="{FF2B5EF4-FFF2-40B4-BE49-F238E27FC236}">
              <a16:creationId xmlns:a16="http://schemas.microsoft.com/office/drawing/2014/main" id="{B0FCAF6F-45B4-4685-BD5A-6612F7EE588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76201"/>
          <a:ext cx="4000500" cy="2800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35"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researchteam@surv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5BC94-3757-4744-AE5B-B09732FFCC07}">
  <dimension ref="A1:F53"/>
  <sheetViews>
    <sheetView tabSelected="1" workbookViewId="0">
      <selection activeCell="G7" sqref="G7"/>
    </sheetView>
  </sheetViews>
  <sheetFormatPr baseColWidth="10" defaultColWidth="9.1640625" defaultRowHeight="13"/>
  <cols>
    <col min="1" max="16384" width="9.1640625" style="4026"/>
  </cols>
  <sheetData>
    <row r="1" spans="1:6" ht="40">
      <c r="A1" s="4008" t="s">
        <v>228</v>
      </c>
      <c r="B1" s="4008"/>
      <c r="C1" s="4008"/>
      <c r="D1" s="4008"/>
      <c r="E1" s="4008"/>
      <c r="F1" s="4009"/>
    </row>
    <row r="2" spans="1:6" ht="45">
      <c r="A2" s="4011" t="s">
        <v>229</v>
      </c>
      <c r="B2" s="4010"/>
      <c r="C2" s="4010"/>
      <c r="D2" s="4010"/>
      <c r="E2" s="4010"/>
      <c r="F2" s="4009"/>
    </row>
    <row r="3" spans="1:6" ht="15">
      <c r="B3" s="4012"/>
      <c r="C3" s="4012"/>
      <c r="D3" s="4012"/>
      <c r="E3" s="4012"/>
      <c r="F3" s="4009"/>
    </row>
    <row r="4" spans="1:6" ht="15">
      <c r="A4" s="4009"/>
      <c r="B4" s="4012"/>
      <c r="C4" s="4012"/>
      <c r="D4" s="4012"/>
      <c r="E4" s="4012"/>
      <c r="F4" s="4009"/>
    </row>
    <row r="5" spans="1:6" ht="15">
      <c r="A5" s="4009"/>
      <c r="B5" s="4012"/>
      <c r="C5" s="4012"/>
      <c r="D5" s="4012"/>
      <c r="E5" s="4012"/>
      <c r="F5" s="4009"/>
    </row>
    <row r="6" spans="1:6" ht="15">
      <c r="A6" s="4009"/>
      <c r="B6" s="4012"/>
      <c r="C6" s="4012"/>
      <c r="D6" s="4012"/>
      <c r="E6" s="4012"/>
      <c r="F6" s="4009"/>
    </row>
    <row r="7" spans="1:6" ht="15">
      <c r="A7" s="4012"/>
      <c r="B7" s="4012"/>
      <c r="C7" s="4012"/>
      <c r="D7" s="4012"/>
      <c r="E7" s="4009"/>
      <c r="F7" s="4009"/>
    </row>
    <row r="8" spans="1:6" ht="15">
      <c r="E8" s="4009"/>
      <c r="F8" s="4009"/>
    </row>
    <row r="9" spans="1:6" ht="25">
      <c r="A9" s="4013" t="s">
        <v>230</v>
      </c>
      <c r="B9" s="4012"/>
      <c r="C9" s="4012"/>
      <c r="D9" s="4012"/>
      <c r="E9" s="4009"/>
      <c r="F9" s="4009"/>
    </row>
    <row r="10" spans="1:6" ht="15">
      <c r="A10" s="4014"/>
      <c r="B10" s="4012"/>
      <c r="C10" s="4012"/>
      <c r="D10" s="4012"/>
      <c r="E10" s="4009"/>
      <c r="F10" s="4015" t="s">
        <v>232</v>
      </c>
    </row>
    <row r="11" spans="1:6" ht="15">
      <c r="A11" s="4015" t="s">
        <v>231</v>
      </c>
      <c r="B11" s="4012"/>
      <c r="C11" s="4012"/>
      <c r="D11" s="4012"/>
      <c r="E11" s="4009"/>
      <c r="F11" s="4016" t="s">
        <v>234</v>
      </c>
    </row>
    <row r="12" spans="1:6" ht="15">
      <c r="A12" s="4016" t="s">
        <v>233</v>
      </c>
      <c r="B12" s="4012"/>
      <c r="C12" s="4012"/>
      <c r="D12" s="4012"/>
      <c r="E12" s="4009"/>
      <c r="F12" s="4018" t="s">
        <v>235</v>
      </c>
    </row>
    <row r="13" spans="1:6" ht="15">
      <c r="A13" s="4017"/>
      <c r="B13" s="4012"/>
      <c r="C13" s="4012"/>
      <c r="D13" s="4012"/>
      <c r="E13" s="4009"/>
      <c r="F13" s="4009"/>
    </row>
    <row r="14" spans="1:6" ht="15">
      <c r="A14" s="4017"/>
      <c r="B14" s="4012"/>
      <c r="C14" s="4012"/>
      <c r="D14" s="4012"/>
      <c r="E14" s="4009"/>
      <c r="F14" s="4009"/>
    </row>
    <row r="15" spans="1:6" ht="15">
      <c r="A15" s="4015" t="s">
        <v>236</v>
      </c>
      <c r="B15" s="4012"/>
      <c r="C15" s="4012"/>
      <c r="D15" s="4012"/>
      <c r="E15" s="4009"/>
      <c r="F15" s="4015" t="s">
        <v>238</v>
      </c>
    </row>
    <row r="16" spans="1:6" ht="15">
      <c r="A16" s="4016" t="s">
        <v>237</v>
      </c>
      <c r="B16" s="4012"/>
      <c r="C16" s="4012"/>
      <c r="D16" s="4012"/>
      <c r="E16" s="4009"/>
      <c r="F16" s="4016" t="s">
        <v>240</v>
      </c>
    </row>
    <row r="17" spans="1:6" ht="15">
      <c r="A17" s="4016" t="s">
        <v>239</v>
      </c>
      <c r="B17" s="4012"/>
      <c r="C17" s="4012"/>
      <c r="D17" s="4012"/>
      <c r="E17" s="4009"/>
      <c r="F17" s="4016" t="s">
        <v>242</v>
      </c>
    </row>
    <row r="18" spans="1:6" ht="15">
      <c r="A18" s="4016" t="s">
        <v>241</v>
      </c>
      <c r="B18" s="4012"/>
      <c r="C18" s="4012"/>
      <c r="D18" s="4012"/>
      <c r="E18" s="4009"/>
      <c r="F18" s="4016" t="s">
        <v>244</v>
      </c>
    </row>
    <row r="19" spans="1:6" ht="15">
      <c r="A19" s="4016" t="s">
        <v>243</v>
      </c>
      <c r="B19" s="4012"/>
      <c r="C19" s="4012"/>
      <c r="D19" s="4012"/>
      <c r="E19" s="4009"/>
      <c r="F19" s="4009"/>
    </row>
    <row r="20" spans="1:6" ht="15">
      <c r="A20" s="4016" t="s">
        <v>245</v>
      </c>
      <c r="B20" s="4012"/>
      <c r="C20" s="4012"/>
      <c r="D20" s="4012"/>
      <c r="E20" s="4009"/>
      <c r="F20" s="4015" t="s">
        <v>246</v>
      </c>
    </row>
    <row r="21" spans="1:6" ht="15">
      <c r="A21" s="4016"/>
      <c r="B21" s="4012"/>
      <c r="C21" s="4012"/>
      <c r="D21" s="4012"/>
      <c r="E21" s="4009"/>
      <c r="F21" s="4019" t="s">
        <v>248</v>
      </c>
    </row>
    <row r="22" spans="1:6" ht="15">
      <c r="A22" s="4015" t="s">
        <v>247</v>
      </c>
      <c r="B22" s="4012"/>
      <c r="C22" s="4012"/>
      <c r="D22" s="4012"/>
      <c r="E22" s="4009"/>
      <c r="F22" s="4019" t="s">
        <v>250</v>
      </c>
    </row>
    <row r="23" spans="1:6" ht="15">
      <c r="A23" s="4016" t="s">
        <v>249</v>
      </c>
      <c r="B23" s="4012"/>
      <c r="C23" s="4012"/>
      <c r="D23" s="4012"/>
      <c r="E23" s="4009"/>
      <c r="F23" s="4020"/>
    </row>
    <row r="24" spans="1:6" ht="15">
      <c r="A24" s="4016"/>
      <c r="B24" s="4012"/>
      <c r="C24" s="4012"/>
      <c r="D24" s="4012"/>
      <c r="E24" s="4009"/>
      <c r="F24" s="4019" t="s">
        <v>252</v>
      </c>
    </row>
    <row r="25" spans="1:6" ht="15">
      <c r="A25" s="4015" t="s">
        <v>251</v>
      </c>
      <c r="B25" s="4012"/>
      <c r="C25" s="4012"/>
      <c r="D25" s="4012"/>
      <c r="E25" s="4009"/>
      <c r="F25" s="4022" t="s">
        <v>253</v>
      </c>
    </row>
    <row r="26" spans="1:6" ht="15">
      <c r="A26" s="4021">
        <v>1023</v>
      </c>
      <c r="B26" s="4012"/>
      <c r="C26" s="4012"/>
      <c r="D26" s="4012"/>
      <c r="E26" s="4009"/>
      <c r="F26" s="4023"/>
    </row>
    <row r="27" spans="1:6" ht="15">
      <c r="A27" s="4015"/>
      <c r="B27" s="4012"/>
      <c r="C27" s="4012"/>
      <c r="D27" s="4012"/>
      <c r="E27" s="4009"/>
      <c r="F27" s="4024" t="s">
        <v>254</v>
      </c>
    </row>
    <row r="28" spans="1:6" ht="15">
      <c r="A28" s="4016"/>
      <c r="B28" s="4012"/>
      <c r="C28" s="4012"/>
      <c r="D28" s="4012"/>
      <c r="E28" s="4009"/>
      <c r="F28" s="4012" t="s">
        <v>255</v>
      </c>
    </row>
    <row r="29" spans="1:6" ht="15">
      <c r="A29" s="4015"/>
      <c r="B29" s="4012"/>
      <c r="C29" s="4012"/>
      <c r="D29" s="4012"/>
      <c r="E29" s="4009"/>
      <c r="F29" s="4012" t="s">
        <v>256</v>
      </c>
    </row>
    <row r="30" spans="1:6" ht="15">
      <c r="A30" s="4015"/>
      <c r="B30" s="4012"/>
      <c r="C30" s="4012"/>
      <c r="D30" s="4012"/>
      <c r="E30" s="4009"/>
      <c r="F30" s="4012" t="s">
        <v>257</v>
      </c>
    </row>
    <row r="31" spans="1:6" ht="15">
      <c r="A31" s="4015"/>
      <c r="B31" s="4012"/>
      <c r="C31" s="4012"/>
      <c r="D31" s="4012"/>
      <c r="E31" s="4009"/>
      <c r="F31" s="4012" t="s">
        <v>258</v>
      </c>
    </row>
    <row r="32" spans="1:6" ht="15">
      <c r="A32" s="4009"/>
      <c r="B32" s="4009"/>
      <c r="C32" s="4009"/>
      <c r="D32" s="4009"/>
      <c r="E32" s="4009"/>
      <c r="F32" s="4012" t="s">
        <v>259</v>
      </c>
    </row>
    <row r="33" spans="1:6" ht="15">
      <c r="A33" s="4009"/>
      <c r="B33" s="4009"/>
      <c r="C33" s="4009"/>
      <c r="D33" s="4009"/>
      <c r="E33" s="4009"/>
      <c r="F33" s="4009"/>
    </row>
    <row r="34" spans="1:6" ht="15">
      <c r="A34" s="4009"/>
      <c r="B34" s="4009"/>
      <c r="C34" s="4009"/>
      <c r="D34" s="4009"/>
      <c r="E34" s="4009"/>
      <c r="F34" s="4012" t="s">
        <v>260</v>
      </c>
    </row>
    <row r="35" spans="1:6" ht="15">
      <c r="A35" s="4009"/>
      <c r="B35" s="4009"/>
      <c r="C35" s="4009"/>
      <c r="D35" s="4009"/>
      <c r="E35" s="4009"/>
      <c r="F35" s="4012" t="s">
        <v>261</v>
      </c>
    </row>
    <row r="36" spans="1:6" ht="15">
      <c r="A36" s="4021"/>
      <c r="B36" s="4012"/>
      <c r="C36" s="4012"/>
      <c r="D36" s="4012"/>
      <c r="E36" s="4009"/>
      <c r="F36" s="4012"/>
    </row>
    <row r="37" spans="1:6" ht="15">
      <c r="A37" s="4021"/>
      <c r="B37" s="4012"/>
      <c r="C37" s="4012"/>
      <c r="D37" s="4012"/>
      <c r="E37" s="4009"/>
      <c r="F37" s="4012" t="s">
        <v>262</v>
      </c>
    </row>
    <row r="38" spans="1:6" ht="15">
      <c r="A38" s="4017"/>
      <c r="B38" s="4012"/>
      <c r="C38" s="4012"/>
      <c r="D38" s="4012"/>
      <c r="E38" s="4009"/>
      <c r="F38" s="4012"/>
    </row>
    <row r="39" spans="1:6" ht="15">
      <c r="A39" s="4017"/>
      <c r="B39" s="4012"/>
      <c r="C39" s="4012"/>
      <c r="D39" s="4012"/>
      <c r="E39" s="4009"/>
      <c r="F39" s="4012" t="s">
        <v>263</v>
      </c>
    </row>
    <row r="40" spans="1:6" ht="15">
      <c r="A40" s="4015"/>
      <c r="B40" s="4012"/>
      <c r="C40" s="4012"/>
      <c r="D40" s="4012"/>
      <c r="E40" s="4009"/>
      <c r="F40" s="4009"/>
    </row>
    <row r="41" spans="1:6" ht="15">
      <c r="A41" s="4015"/>
      <c r="B41" s="4012"/>
      <c r="C41" s="4012"/>
      <c r="D41" s="4012"/>
      <c r="E41" s="4009"/>
      <c r="F41" s="4025" t="s">
        <v>264</v>
      </c>
    </row>
    <row r="42" spans="1:6" ht="15">
      <c r="A42" s="4012"/>
      <c r="B42" s="4012"/>
      <c r="C42" s="4012"/>
      <c r="D42" s="4012"/>
      <c r="E42" s="4009"/>
      <c r="F42" s="4012"/>
    </row>
    <row r="43" spans="1:6" ht="15">
      <c r="A43" s="4012"/>
      <c r="B43" s="4012"/>
      <c r="C43" s="4012"/>
      <c r="D43" s="4012"/>
      <c r="E43" s="4009"/>
      <c r="F43" s="4009"/>
    </row>
    <row r="44" spans="1:6" ht="15">
      <c r="A44" s="4012"/>
      <c r="B44" s="4012"/>
      <c r="C44" s="4012"/>
      <c r="D44" s="4012"/>
      <c r="E44" s="4009"/>
      <c r="F44" s="4012" t="s">
        <v>265</v>
      </c>
    </row>
    <row r="45" spans="1:6" ht="15">
      <c r="A45" s="4012"/>
      <c r="B45" s="4012"/>
      <c r="C45" s="4012"/>
      <c r="D45" s="4012"/>
      <c r="E45" s="4009"/>
      <c r="F45" s="4012" t="s">
        <v>266</v>
      </c>
    </row>
    <row r="46" spans="1:6" ht="15">
      <c r="A46" s="4012"/>
      <c r="B46" s="4012"/>
      <c r="C46" s="4012"/>
      <c r="D46" s="4012"/>
      <c r="E46" s="4009"/>
      <c r="F46" s="4012"/>
    </row>
    <row r="47" spans="1:6" ht="15">
      <c r="A47" s="4012"/>
      <c r="B47" s="4012"/>
      <c r="C47" s="4012"/>
      <c r="D47" s="4012"/>
      <c r="E47" s="4009"/>
      <c r="F47" s="4012" t="s">
        <v>267</v>
      </c>
    </row>
    <row r="48" spans="1:6" ht="15">
      <c r="A48" s="4012"/>
      <c r="B48" s="4012"/>
      <c r="C48" s="4012"/>
      <c r="D48" s="4012"/>
      <c r="E48" s="4009"/>
      <c r="F48" s="4012"/>
    </row>
    <row r="49" spans="1:6" ht="15">
      <c r="A49" s="4012"/>
      <c r="B49" s="4012"/>
      <c r="C49" s="4012"/>
      <c r="D49" s="4012"/>
      <c r="E49" s="4009"/>
      <c r="F49" s="4012" t="s">
        <v>268</v>
      </c>
    </row>
    <row r="50" spans="1:6" ht="15">
      <c r="A50" s="4012"/>
      <c r="B50" s="4012"/>
      <c r="C50" s="4012"/>
      <c r="D50" s="4012"/>
      <c r="E50" s="4009"/>
      <c r="F50" s="4009"/>
    </row>
    <row r="51" spans="1:6" ht="15">
      <c r="A51" s="4012"/>
      <c r="B51" s="4012"/>
      <c r="C51" s="4012"/>
      <c r="D51" s="4012"/>
      <c r="E51" s="4009"/>
      <c r="F51" s="4012" t="s">
        <v>269</v>
      </c>
    </row>
    <row r="52" spans="1:6" ht="15">
      <c r="A52" s="4012"/>
      <c r="B52" s="4012"/>
      <c r="C52" s="4012"/>
      <c r="D52" s="4012"/>
      <c r="E52" s="4009"/>
      <c r="F52" s="4012" t="s">
        <v>270</v>
      </c>
    </row>
    <row r="53" spans="1:6" ht="15">
      <c r="A53" s="4012"/>
      <c r="B53" s="4012"/>
      <c r="C53" s="4012"/>
      <c r="D53" s="4012"/>
      <c r="E53" s="4009"/>
      <c r="F53" s="4012" t="s">
        <v>271</v>
      </c>
    </row>
  </sheetData>
  <hyperlinks>
    <hyperlink ref="F41" r:id="rId1" xr:uid="{59F06584-8F1B-4B3B-98D0-78579A9EEFFB}"/>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18"/>
  <sheetViews>
    <sheetView workbookViewId="0"/>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23</v>
      </c>
    </row>
    <row r="6" spans="1:36" ht="42" customHeight="1">
      <c r="A6" s="4056" t="s">
        <v>170</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168</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1358">
        <v>872</v>
      </c>
      <c r="C11" s="1359">
        <v>453</v>
      </c>
      <c r="D11" s="1351">
        <v>419</v>
      </c>
      <c r="E11" s="1359">
        <v>60</v>
      </c>
      <c r="F11" s="1359">
        <v>144</v>
      </c>
      <c r="G11" s="1359">
        <v>127</v>
      </c>
      <c r="H11" s="1359">
        <v>162</v>
      </c>
      <c r="I11" s="1359">
        <v>183</v>
      </c>
      <c r="J11" s="1352">
        <v>196</v>
      </c>
      <c r="K11" s="1359">
        <v>78</v>
      </c>
      <c r="L11" s="1359">
        <v>65</v>
      </c>
      <c r="M11" s="1359">
        <v>92</v>
      </c>
      <c r="N11" s="1359">
        <v>36</v>
      </c>
      <c r="O11" s="1359">
        <v>79</v>
      </c>
      <c r="P11" s="1359">
        <v>9</v>
      </c>
      <c r="Q11" s="1359">
        <v>89</v>
      </c>
      <c r="R11" s="1359">
        <v>126</v>
      </c>
      <c r="S11" s="1359">
        <v>86</v>
      </c>
      <c r="T11" s="1359">
        <v>50</v>
      </c>
      <c r="U11" s="1359">
        <v>89</v>
      </c>
      <c r="V11" s="1353">
        <v>72</v>
      </c>
      <c r="W11" s="1359">
        <v>288</v>
      </c>
      <c r="X11" s="1359">
        <v>313</v>
      </c>
      <c r="Y11" s="1354">
        <v>228</v>
      </c>
      <c r="Z11" s="1359">
        <v>182</v>
      </c>
      <c r="AA11" s="1359">
        <v>228</v>
      </c>
      <c r="AB11" s="1359">
        <v>138</v>
      </c>
      <c r="AC11" s="1355">
        <v>324</v>
      </c>
      <c r="AD11" s="1359">
        <v>335</v>
      </c>
      <c r="AE11" s="1359">
        <v>266</v>
      </c>
      <c r="AF11" s="1359">
        <v>62</v>
      </c>
      <c r="AG11" s="1359">
        <v>25</v>
      </c>
      <c r="AH11" s="1356">
        <v>77</v>
      </c>
      <c r="AI11" s="1359">
        <v>398</v>
      </c>
      <c r="AJ11" s="1357">
        <v>368</v>
      </c>
    </row>
    <row r="12" spans="1:36" ht="14">
      <c r="A12" s="8" t="s">
        <v>136</v>
      </c>
      <c r="B12" s="1296">
        <v>777</v>
      </c>
      <c r="C12" s="1295">
        <v>386</v>
      </c>
      <c r="D12" s="1288">
        <v>392</v>
      </c>
      <c r="E12" s="1295">
        <v>67</v>
      </c>
      <c r="F12" s="1295">
        <v>121</v>
      </c>
      <c r="G12" s="1295">
        <v>120</v>
      </c>
      <c r="H12" s="1295">
        <v>151</v>
      </c>
      <c r="I12" s="1295">
        <v>121</v>
      </c>
      <c r="J12" s="1289">
        <v>196</v>
      </c>
      <c r="K12" s="1295">
        <v>70</v>
      </c>
      <c r="L12" s="1295">
        <v>53</v>
      </c>
      <c r="M12" s="1295">
        <v>98</v>
      </c>
      <c r="N12" s="1295">
        <v>32</v>
      </c>
      <c r="O12" s="1295">
        <v>88</v>
      </c>
      <c r="P12" s="1295">
        <v>23</v>
      </c>
      <c r="Q12" s="1295">
        <v>72</v>
      </c>
      <c r="R12" s="1295">
        <v>107</v>
      </c>
      <c r="S12" s="1295">
        <v>69</v>
      </c>
      <c r="T12" s="1295">
        <v>35</v>
      </c>
      <c r="U12" s="1295">
        <v>70</v>
      </c>
      <c r="V12" s="1290">
        <v>61</v>
      </c>
      <c r="W12" s="1295">
        <v>195</v>
      </c>
      <c r="X12" s="1295">
        <v>279</v>
      </c>
      <c r="Y12" s="1291">
        <v>269</v>
      </c>
      <c r="Z12" s="1295">
        <v>258</v>
      </c>
      <c r="AA12" s="1295">
        <v>191</v>
      </c>
      <c r="AB12" s="1295">
        <v>97</v>
      </c>
      <c r="AC12" s="1292">
        <v>231</v>
      </c>
      <c r="AD12" s="1295">
        <v>303</v>
      </c>
      <c r="AE12" s="1295">
        <v>281</v>
      </c>
      <c r="AF12" s="1295">
        <v>53</v>
      </c>
      <c r="AG12" s="1295">
        <v>22</v>
      </c>
      <c r="AH12" s="1293">
        <v>50</v>
      </c>
      <c r="AI12" s="1295">
        <v>368</v>
      </c>
      <c r="AJ12" s="1294">
        <v>342</v>
      </c>
    </row>
    <row r="13" spans="1:36" ht="14">
      <c r="A13" s="4" t="s">
        <v>133</v>
      </c>
      <c r="B13" s="1304">
        <v>376</v>
      </c>
      <c r="C13" s="1305">
        <v>172</v>
      </c>
      <c r="D13" s="1297">
        <v>204</v>
      </c>
      <c r="E13" s="1305">
        <v>13</v>
      </c>
      <c r="F13" s="1305">
        <v>38</v>
      </c>
      <c r="G13" s="1305">
        <v>55</v>
      </c>
      <c r="H13" s="1305">
        <v>71</v>
      </c>
      <c r="I13" s="1305">
        <v>70</v>
      </c>
      <c r="J13" s="1298">
        <v>128</v>
      </c>
      <c r="K13" s="1305">
        <v>35</v>
      </c>
      <c r="L13" s="1305">
        <v>28</v>
      </c>
      <c r="M13" s="1305">
        <v>37</v>
      </c>
      <c r="N13" s="1305">
        <v>13</v>
      </c>
      <c r="O13" s="1305">
        <v>48</v>
      </c>
      <c r="P13" s="1305">
        <v>15</v>
      </c>
      <c r="Q13" s="1305">
        <v>27</v>
      </c>
      <c r="R13" s="1305">
        <v>57</v>
      </c>
      <c r="S13" s="1305">
        <v>38</v>
      </c>
      <c r="T13" s="1305">
        <v>19</v>
      </c>
      <c r="U13" s="1305">
        <v>36</v>
      </c>
      <c r="V13" s="1299">
        <v>21</v>
      </c>
      <c r="W13" s="1305">
        <v>101</v>
      </c>
      <c r="X13" s="1305">
        <v>149</v>
      </c>
      <c r="Y13" s="1300">
        <v>111</v>
      </c>
      <c r="Z13" s="1305">
        <v>162</v>
      </c>
      <c r="AA13" s="1305">
        <v>83</v>
      </c>
      <c r="AB13" s="1305">
        <v>42</v>
      </c>
      <c r="AC13" s="1301">
        <v>88</v>
      </c>
      <c r="AD13" s="1305">
        <v>202</v>
      </c>
      <c r="AE13" s="1305">
        <v>89</v>
      </c>
      <c r="AF13" s="1305">
        <v>16</v>
      </c>
      <c r="AG13" s="1305">
        <v>6</v>
      </c>
      <c r="AH13" s="1302">
        <v>40</v>
      </c>
      <c r="AI13" s="1305">
        <v>333</v>
      </c>
      <c r="AJ13" s="1303">
        <v>24</v>
      </c>
    </row>
    <row r="14" spans="1:36" ht="14">
      <c r="A14" s="4" t="s">
        <v>138</v>
      </c>
      <c r="B14" s="1331">
        <v>0.48320000000000002</v>
      </c>
      <c r="C14" s="1332">
        <v>0.44500000000000001</v>
      </c>
      <c r="D14" s="1324">
        <v>0.52070000000000005</v>
      </c>
      <c r="E14" s="1332">
        <v>0.19209999999999999</v>
      </c>
      <c r="F14" s="1332">
        <v>0.31459999999999999</v>
      </c>
      <c r="G14" s="1332">
        <v>0.45960000000000001</v>
      </c>
      <c r="H14" s="1332">
        <v>0.4723</v>
      </c>
      <c r="I14" s="1332">
        <v>0.57509999999999994</v>
      </c>
      <c r="J14" s="1325">
        <v>0.65269999999999995</v>
      </c>
      <c r="K14" s="1332">
        <v>0.50729999999999997</v>
      </c>
      <c r="L14" s="1332">
        <v>0.52680000000000005</v>
      </c>
      <c r="M14" s="1332">
        <v>0.37909999999999999</v>
      </c>
      <c r="N14" s="1332">
        <v>0.41489999999999999</v>
      </c>
      <c r="O14" s="1332">
        <v>0.54920000000000002</v>
      </c>
      <c r="P14" s="1332">
        <v>0.68020000000000003</v>
      </c>
      <c r="Q14" s="1332">
        <v>0.38140000000000002</v>
      </c>
      <c r="R14" s="1332">
        <v>0.53680000000000005</v>
      </c>
      <c r="S14" s="1332">
        <v>0.55289999999999995</v>
      </c>
      <c r="T14" s="1332">
        <v>0.55310000000000004</v>
      </c>
      <c r="U14" s="1332">
        <v>0.50819999999999999</v>
      </c>
      <c r="V14" s="1326">
        <v>0.3397</v>
      </c>
      <c r="W14" s="1332">
        <v>0.51639999999999997</v>
      </c>
      <c r="X14" s="1332">
        <v>0.53220000000000001</v>
      </c>
      <c r="Y14" s="1327">
        <v>0.41110000000000002</v>
      </c>
      <c r="Z14" s="1332">
        <v>0.62939999999999996</v>
      </c>
      <c r="AA14" s="1332">
        <v>0.43590000000000001</v>
      </c>
      <c r="AB14" s="1332">
        <v>0.42870000000000003</v>
      </c>
      <c r="AC14" s="1328">
        <v>0.3821</v>
      </c>
      <c r="AD14" s="1332">
        <v>0.6663</v>
      </c>
      <c r="AE14" s="1332">
        <v>0.316</v>
      </c>
      <c r="AF14" s="1332">
        <v>0.29980000000000001</v>
      </c>
      <c r="AG14" s="1332">
        <v>0.26290000000000002</v>
      </c>
      <c r="AH14" s="1329">
        <v>0.80979999999999996</v>
      </c>
      <c r="AI14" s="1332">
        <v>0.90300000000000002</v>
      </c>
      <c r="AJ14" s="1330">
        <v>6.8900000000000003E-2</v>
      </c>
    </row>
    <row r="15" spans="1:36" ht="14">
      <c r="A15" s="4" t="s">
        <v>134</v>
      </c>
      <c r="B15" s="1313">
        <v>402</v>
      </c>
      <c r="C15" s="1314">
        <v>214</v>
      </c>
      <c r="D15" s="1306">
        <v>188</v>
      </c>
      <c r="E15" s="1314">
        <v>54</v>
      </c>
      <c r="F15" s="1314">
        <v>83</v>
      </c>
      <c r="G15" s="1314">
        <v>65</v>
      </c>
      <c r="H15" s="1314">
        <v>80</v>
      </c>
      <c r="I15" s="1314">
        <v>51</v>
      </c>
      <c r="J15" s="1307">
        <v>68</v>
      </c>
      <c r="K15" s="1314">
        <v>34</v>
      </c>
      <c r="L15" s="1314">
        <v>25</v>
      </c>
      <c r="M15" s="1314">
        <v>61</v>
      </c>
      <c r="N15" s="1314">
        <v>18</v>
      </c>
      <c r="O15" s="1314">
        <v>40</v>
      </c>
      <c r="P15" s="1314">
        <v>7</v>
      </c>
      <c r="Q15" s="1314">
        <v>44</v>
      </c>
      <c r="R15" s="1314">
        <v>50</v>
      </c>
      <c r="S15" s="1314">
        <v>31</v>
      </c>
      <c r="T15" s="1314">
        <v>15</v>
      </c>
      <c r="U15" s="1314">
        <v>35</v>
      </c>
      <c r="V15" s="1308">
        <v>40</v>
      </c>
      <c r="W15" s="1314">
        <v>94</v>
      </c>
      <c r="X15" s="1314">
        <v>131</v>
      </c>
      <c r="Y15" s="1309">
        <v>159</v>
      </c>
      <c r="Z15" s="1314">
        <v>96</v>
      </c>
      <c r="AA15" s="1314">
        <v>108</v>
      </c>
      <c r="AB15" s="1314">
        <v>55</v>
      </c>
      <c r="AC15" s="1310">
        <v>143</v>
      </c>
      <c r="AD15" s="1314">
        <v>101</v>
      </c>
      <c r="AE15" s="1314">
        <v>192</v>
      </c>
      <c r="AF15" s="1314">
        <v>37</v>
      </c>
      <c r="AG15" s="1314">
        <v>16</v>
      </c>
      <c r="AH15" s="1311">
        <v>10</v>
      </c>
      <c r="AI15" s="1314">
        <v>36</v>
      </c>
      <c r="AJ15" s="1312">
        <v>318</v>
      </c>
    </row>
    <row r="16" spans="1:36" ht="14">
      <c r="A16" s="8" t="s">
        <v>138</v>
      </c>
      <c r="B16" s="1341">
        <v>0.51680000000000004</v>
      </c>
      <c r="C16" s="1340">
        <v>0.55500000000000005</v>
      </c>
      <c r="D16" s="1333">
        <v>0.4793</v>
      </c>
      <c r="E16" s="1340">
        <v>0.80789999999999995</v>
      </c>
      <c r="F16" s="1340">
        <v>0.68540000000000001</v>
      </c>
      <c r="G16" s="1340">
        <v>0.54039999999999999</v>
      </c>
      <c r="H16" s="1340">
        <v>0.52769999999999995</v>
      </c>
      <c r="I16" s="1340">
        <v>0.4249</v>
      </c>
      <c r="J16" s="1334">
        <v>0.3473</v>
      </c>
      <c r="K16" s="1340">
        <v>0.49270000000000003</v>
      </c>
      <c r="L16" s="1340">
        <v>0.47320000000000001</v>
      </c>
      <c r="M16" s="1340">
        <v>0.62090000000000001</v>
      </c>
      <c r="N16" s="1340">
        <v>0.58509999999999995</v>
      </c>
      <c r="O16" s="1340">
        <v>0.45079999999999998</v>
      </c>
      <c r="P16" s="1340">
        <v>0.31979999999999997</v>
      </c>
      <c r="Q16" s="1340">
        <v>0.61860000000000004</v>
      </c>
      <c r="R16" s="1340">
        <v>0.4632</v>
      </c>
      <c r="S16" s="1340">
        <v>0.4471</v>
      </c>
      <c r="T16" s="1340">
        <v>0.44690000000000002</v>
      </c>
      <c r="U16" s="1340">
        <v>0.49180000000000001</v>
      </c>
      <c r="V16" s="1335">
        <v>0.6603</v>
      </c>
      <c r="W16" s="1340">
        <v>0.48359999999999997</v>
      </c>
      <c r="X16" s="1340">
        <v>0.46779999999999999</v>
      </c>
      <c r="Y16" s="1336">
        <v>0.58889999999999998</v>
      </c>
      <c r="Z16" s="1340">
        <v>0.37059999999999998</v>
      </c>
      <c r="AA16" s="1340">
        <v>0.56410000000000005</v>
      </c>
      <c r="AB16" s="1340">
        <v>0.57130000000000003</v>
      </c>
      <c r="AC16" s="1337">
        <v>0.6179</v>
      </c>
      <c r="AD16" s="1340">
        <v>0.3337</v>
      </c>
      <c r="AE16" s="1340">
        <v>0.68400000000000005</v>
      </c>
      <c r="AF16" s="1340">
        <v>0.70020000000000004</v>
      </c>
      <c r="AG16" s="1340">
        <v>0.73709999999999998</v>
      </c>
      <c r="AH16" s="1338">
        <v>0.19020000000000001</v>
      </c>
      <c r="AI16" s="1340">
        <v>9.7000000000000003E-2</v>
      </c>
      <c r="AJ16" s="1339">
        <v>0.93110000000000004</v>
      </c>
    </row>
    <row r="17" spans="1:36" ht="14">
      <c r="A17" s="4" t="s">
        <v>149</v>
      </c>
      <c r="B17" s="1322">
        <v>777</v>
      </c>
      <c r="C17" s="1323">
        <v>386</v>
      </c>
      <c r="D17" s="1315">
        <v>392</v>
      </c>
      <c r="E17" s="1323">
        <v>67</v>
      </c>
      <c r="F17" s="1323">
        <v>121</v>
      </c>
      <c r="G17" s="1323">
        <v>120</v>
      </c>
      <c r="H17" s="1323">
        <v>151</v>
      </c>
      <c r="I17" s="1323">
        <v>121</v>
      </c>
      <c r="J17" s="1316">
        <v>196</v>
      </c>
      <c r="K17" s="1323">
        <v>70</v>
      </c>
      <c r="L17" s="1323">
        <v>53</v>
      </c>
      <c r="M17" s="1323">
        <v>98</v>
      </c>
      <c r="N17" s="1323">
        <v>32</v>
      </c>
      <c r="O17" s="1323">
        <v>88</v>
      </c>
      <c r="P17" s="1323">
        <v>23</v>
      </c>
      <c r="Q17" s="1323">
        <v>72</v>
      </c>
      <c r="R17" s="1323">
        <v>107</v>
      </c>
      <c r="S17" s="1323">
        <v>69</v>
      </c>
      <c r="T17" s="1323">
        <v>35</v>
      </c>
      <c r="U17" s="1323">
        <v>70</v>
      </c>
      <c r="V17" s="1317">
        <v>61</v>
      </c>
      <c r="W17" s="1323">
        <v>195</v>
      </c>
      <c r="X17" s="1323">
        <v>279</v>
      </c>
      <c r="Y17" s="1318">
        <v>269</v>
      </c>
      <c r="Z17" s="1323">
        <v>258</v>
      </c>
      <c r="AA17" s="1323">
        <v>191</v>
      </c>
      <c r="AB17" s="1323">
        <v>97</v>
      </c>
      <c r="AC17" s="1319">
        <v>231</v>
      </c>
      <c r="AD17" s="1323">
        <v>303</v>
      </c>
      <c r="AE17" s="1323">
        <v>281</v>
      </c>
      <c r="AF17" s="1323">
        <v>53</v>
      </c>
      <c r="AG17" s="1323">
        <v>22</v>
      </c>
      <c r="AH17" s="1320">
        <v>50</v>
      </c>
      <c r="AI17" s="1323">
        <v>368</v>
      </c>
      <c r="AJ17" s="1321">
        <v>342</v>
      </c>
    </row>
    <row r="18" spans="1:36" ht="14">
      <c r="A18" s="8" t="s">
        <v>138</v>
      </c>
      <c r="B18" s="1350">
        <v>1</v>
      </c>
      <c r="C18" s="1349">
        <v>1</v>
      </c>
      <c r="D18" s="1342">
        <v>1</v>
      </c>
      <c r="E18" s="1349">
        <v>1</v>
      </c>
      <c r="F18" s="1349">
        <v>1</v>
      </c>
      <c r="G18" s="1349">
        <v>1</v>
      </c>
      <c r="H18" s="1349">
        <v>1</v>
      </c>
      <c r="I18" s="1349">
        <v>1</v>
      </c>
      <c r="J18" s="1343">
        <v>1</v>
      </c>
      <c r="K18" s="1349">
        <v>1</v>
      </c>
      <c r="L18" s="1349">
        <v>1</v>
      </c>
      <c r="M18" s="1349">
        <v>1</v>
      </c>
      <c r="N18" s="1349">
        <v>1</v>
      </c>
      <c r="O18" s="1349">
        <v>1</v>
      </c>
      <c r="P18" s="1349">
        <v>1</v>
      </c>
      <c r="Q18" s="1349">
        <v>1</v>
      </c>
      <c r="R18" s="1349">
        <v>1</v>
      </c>
      <c r="S18" s="1349">
        <v>1</v>
      </c>
      <c r="T18" s="1349">
        <v>1</v>
      </c>
      <c r="U18" s="1349">
        <v>1</v>
      </c>
      <c r="V18" s="1344">
        <v>1</v>
      </c>
      <c r="W18" s="1349">
        <v>1</v>
      </c>
      <c r="X18" s="1349">
        <v>1</v>
      </c>
      <c r="Y18" s="1345">
        <v>1</v>
      </c>
      <c r="Z18" s="1349">
        <v>1</v>
      </c>
      <c r="AA18" s="1349">
        <v>1</v>
      </c>
      <c r="AB18" s="1349">
        <v>1</v>
      </c>
      <c r="AC18" s="1346">
        <v>1</v>
      </c>
      <c r="AD18" s="1349">
        <v>1</v>
      </c>
      <c r="AE18" s="1349">
        <v>1</v>
      </c>
      <c r="AF18" s="1349">
        <v>1</v>
      </c>
      <c r="AG18" s="1349">
        <v>1</v>
      </c>
      <c r="AH18" s="1347">
        <v>1</v>
      </c>
      <c r="AI18" s="1349">
        <v>1</v>
      </c>
      <c r="AJ18" s="1348">
        <v>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36"/>
  <sheetViews>
    <sheetView workbookViewId="0">
      <selection activeCell="N44" sqref="N44"/>
    </sheetView>
  </sheetViews>
  <sheetFormatPr baseColWidth="10" defaultColWidth="9.1640625" defaultRowHeight="13"/>
  <cols>
    <col min="1" max="1" width="30.6640625" style="4028" customWidth="1"/>
    <col min="2" max="34" width="10.6640625" style="4028" customWidth="1"/>
    <col min="35" max="16384" width="9.1640625" style="4028"/>
  </cols>
  <sheetData>
    <row r="1" spans="1:35" ht="23">
      <c r="A1" s="2" t="s">
        <v>95</v>
      </c>
    </row>
    <row r="2" spans="1:35" ht="18">
      <c r="A2" s="3" t="s">
        <v>96</v>
      </c>
    </row>
    <row r="3" spans="1:35">
      <c r="A3" s="4028" t="s">
        <v>97</v>
      </c>
    </row>
    <row r="5" spans="1:35" ht="14">
      <c r="A5" s="4027" t="s">
        <v>24</v>
      </c>
    </row>
    <row r="6" spans="1:35" ht="42" customHeight="1">
      <c r="A6" s="4056" t="s">
        <v>172</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row>
    <row r="7" spans="1:35">
      <c r="A7" s="4056" t="s">
        <v>171</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row>
    <row r="9" spans="1:35"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5"/>
      <c r="V9" s="4054" t="s">
        <v>153</v>
      </c>
      <c r="W9" s="4054"/>
      <c r="X9" s="4055"/>
      <c r="Y9" s="4054" t="s">
        <v>154</v>
      </c>
      <c r="Z9" s="4054"/>
      <c r="AA9" s="4054"/>
      <c r="AB9" s="4055"/>
      <c r="AC9" s="4054" t="s">
        <v>155</v>
      </c>
      <c r="AD9" s="4054"/>
      <c r="AE9" s="4054"/>
      <c r="AF9" s="4054"/>
      <c r="AG9" s="4055"/>
      <c r="AH9" s="4054" t="s">
        <v>156</v>
      </c>
      <c r="AI9" s="4055"/>
    </row>
    <row r="10" spans="1:35"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115</v>
      </c>
      <c r="Q10" s="6" t="s">
        <v>116</v>
      </c>
      <c r="R10" s="6" t="s">
        <v>117</v>
      </c>
      <c r="S10" s="6" t="s">
        <v>118</v>
      </c>
      <c r="T10" s="6" t="s">
        <v>119</v>
      </c>
      <c r="U10" s="5" t="s">
        <v>120</v>
      </c>
      <c r="V10" s="6" t="s">
        <v>121</v>
      </c>
      <c r="W10" s="6" t="s">
        <v>122</v>
      </c>
      <c r="X10" s="5" t="s">
        <v>123</v>
      </c>
      <c r="Y10" s="6" t="s">
        <v>124</v>
      </c>
      <c r="Z10" s="6" t="s">
        <v>125</v>
      </c>
      <c r="AA10" s="6" t="s">
        <v>126</v>
      </c>
      <c r="AB10" s="5" t="s">
        <v>127</v>
      </c>
      <c r="AC10" s="6" t="s">
        <v>128</v>
      </c>
      <c r="AD10" s="6" t="s">
        <v>129</v>
      </c>
      <c r="AE10" s="6" t="s">
        <v>130</v>
      </c>
      <c r="AF10" s="6" t="s">
        <v>131</v>
      </c>
      <c r="AG10" s="5" t="s">
        <v>132</v>
      </c>
      <c r="AH10" s="6" t="s">
        <v>133</v>
      </c>
      <c r="AI10" s="5" t="s">
        <v>134</v>
      </c>
    </row>
    <row r="11" spans="1:35" ht="14">
      <c r="A11" s="4029" t="s">
        <v>135</v>
      </c>
      <c r="B11" s="4030">
        <v>959</v>
      </c>
      <c r="C11" s="4031">
        <v>505</v>
      </c>
      <c r="D11" s="4030">
        <v>454</v>
      </c>
      <c r="E11" s="4031">
        <v>69</v>
      </c>
      <c r="F11" s="4031">
        <v>161</v>
      </c>
      <c r="G11" s="4031">
        <v>146</v>
      </c>
      <c r="H11" s="4031">
        <v>171</v>
      </c>
      <c r="I11" s="4031">
        <v>196</v>
      </c>
      <c r="J11" s="4030">
        <v>216</v>
      </c>
      <c r="K11" s="4031">
        <v>88</v>
      </c>
      <c r="L11" s="4031">
        <v>72</v>
      </c>
      <c r="M11" s="4031">
        <v>97</v>
      </c>
      <c r="N11" s="4031">
        <v>39</v>
      </c>
      <c r="O11" s="4031">
        <v>92</v>
      </c>
      <c r="P11" s="4031">
        <v>141</v>
      </c>
      <c r="Q11" s="4031">
        <v>99</v>
      </c>
      <c r="R11" s="4031">
        <v>55</v>
      </c>
      <c r="S11" s="4031">
        <v>98</v>
      </c>
      <c r="T11" s="4031">
        <v>82</v>
      </c>
      <c r="U11" s="4030">
        <v>321</v>
      </c>
      <c r="V11" s="4031">
        <v>344</v>
      </c>
      <c r="W11" s="4031">
        <v>242</v>
      </c>
      <c r="X11" s="4030">
        <v>213</v>
      </c>
      <c r="Y11" s="4031">
        <v>252</v>
      </c>
      <c r="Z11" s="4031">
        <v>150</v>
      </c>
      <c r="AA11" s="4031">
        <v>344</v>
      </c>
      <c r="AB11" s="4030">
        <v>367</v>
      </c>
      <c r="AC11" s="4031">
        <v>288</v>
      </c>
      <c r="AD11" s="4031">
        <v>65</v>
      </c>
      <c r="AE11" s="4031">
        <v>28</v>
      </c>
      <c r="AF11" s="4031">
        <v>78</v>
      </c>
      <c r="AG11" s="4030">
        <v>422</v>
      </c>
      <c r="AH11" s="4031">
        <v>391</v>
      </c>
      <c r="AI11" s="4030">
        <v>959</v>
      </c>
    </row>
    <row r="12" spans="1:35" ht="14">
      <c r="A12" s="4032" t="s">
        <v>136</v>
      </c>
      <c r="B12" s="4033">
        <v>943</v>
      </c>
      <c r="C12" s="4034">
        <v>481</v>
      </c>
      <c r="D12" s="4033">
        <v>462</v>
      </c>
      <c r="E12" s="4034">
        <v>98</v>
      </c>
      <c r="F12" s="4034">
        <v>165</v>
      </c>
      <c r="G12" s="4034">
        <v>155</v>
      </c>
      <c r="H12" s="4034">
        <v>157</v>
      </c>
      <c r="I12" s="4034">
        <v>140</v>
      </c>
      <c r="J12" s="4033">
        <v>228</v>
      </c>
      <c r="K12" s="4034">
        <v>90</v>
      </c>
      <c r="L12" s="4034">
        <v>65</v>
      </c>
      <c r="M12" s="4034">
        <v>127</v>
      </c>
      <c r="N12" s="4034">
        <v>37</v>
      </c>
      <c r="O12" s="4034">
        <v>106</v>
      </c>
      <c r="P12" s="4034">
        <v>84</v>
      </c>
      <c r="Q12" s="4034">
        <v>137</v>
      </c>
      <c r="R12" s="4034">
        <v>84</v>
      </c>
      <c r="S12" s="4034">
        <v>45</v>
      </c>
      <c r="T12" s="4034">
        <v>86</v>
      </c>
      <c r="U12" s="4033">
        <v>81</v>
      </c>
      <c r="V12" s="4034">
        <v>253</v>
      </c>
      <c r="W12" s="4034">
        <v>326</v>
      </c>
      <c r="X12" s="4033">
        <v>313</v>
      </c>
      <c r="Y12" s="4034">
        <v>330</v>
      </c>
      <c r="Z12" s="4034">
        <v>232</v>
      </c>
      <c r="AA12" s="4034">
        <v>124</v>
      </c>
      <c r="AB12" s="4033">
        <v>257</v>
      </c>
      <c r="AC12" s="4034">
        <v>354</v>
      </c>
      <c r="AD12" s="4034">
        <v>333</v>
      </c>
      <c r="AE12" s="4034">
        <v>62</v>
      </c>
      <c r="AF12" s="4034">
        <v>25</v>
      </c>
      <c r="AG12" s="4033">
        <v>41</v>
      </c>
      <c r="AH12" s="4034">
        <v>414</v>
      </c>
      <c r="AI12" s="4033">
        <v>393</v>
      </c>
    </row>
    <row r="13" spans="1:35" ht="14">
      <c r="A13" s="4029" t="s">
        <v>158</v>
      </c>
      <c r="B13" s="4030">
        <v>304</v>
      </c>
      <c r="C13" s="4031">
        <v>132</v>
      </c>
      <c r="D13" s="4030">
        <v>172</v>
      </c>
      <c r="E13" s="4031">
        <v>14</v>
      </c>
      <c r="F13" s="4031">
        <v>33</v>
      </c>
      <c r="G13" s="4031">
        <v>38</v>
      </c>
      <c r="H13" s="4031">
        <v>53</v>
      </c>
      <c r="I13" s="4031">
        <v>47</v>
      </c>
      <c r="J13" s="4030">
        <v>120</v>
      </c>
      <c r="K13" s="4031">
        <v>27</v>
      </c>
      <c r="L13" s="4031">
        <v>22</v>
      </c>
      <c r="M13" s="4031">
        <v>40</v>
      </c>
      <c r="N13" s="4031">
        <v>15</v>
      </c>
      <c r="O13" s="4031">
        <v>35</v>
      </c>
      <c r="P13" s="4031">
        <v>20</v>
      </c>
      <c r="Q13" s="4031">
        <v>54</v>
      </c>
      <c r="R13" s="4031">
        <v>26</v>
      </c>
      <c r="S13" s="4031">
        <v>14</v>
      </c>
      <c r="T13" s="4031">
        <v>30</v>
      </c>
      <c r="U13" s="4030">
        <v>23</v>
      </c>
      <c r="V13" s="4031">
        <v>49</v>
      </c>
      <c r="W13" s="4031">
        <v>133</v>
      </c>
      <c r="X13" s="4030">
        <v>111</v>
      </c>
      <c r="Y13" s="4031">
        <v>102</v>
      </c>
      <c r="Z13" s="4031">
        <v>78</v>
      </c>
      <c r="AA13" s="4031">
        <v>49</v>
      </c>
      <c r="AB13" s="4030">
        <v>76</v>
      </c>
      <c r="AC13" s="4031">
        <v>259</v>
      </c>
      <c r="AD13" s="4031">
        <v>19</v>
      </c>
      <c r="AE13" s="4031">
        <v>8</v>
      </c>
      <c r="AF13" s="4031">
        <v>0</v>
      </c>
      <c r="AG13" s="4030">
        <v>2</v>
      </c>
      <c r="AH13" s="4031">
        <v>195</v>
      </c>
      <c r="AI13" s="4030">
        <v>89</v>
      </c>
    </row>
    <row r="14" spans="1:35" ht="14">
      <c r="A14" s="4029" t="s">
        <v>138</v>
      </c>
      <c r="B14" s="3977">
        <v>0.32269999999999999</v>
      </c>
      <c r="C14" s="3978">
        <v>0.27460000000000001</v>
      </c>
      <c r="D14" s="3977">
        <v>0.37280000000000002</v>
      </c>
      <c r="E14" s="3978">
        <v>0.14080000000000001</v>
      </c>
      <c r="F14" s="3978">
        <v>0.19989999999999999</v>
      </c>
      <c r="G14" s="3978">
        <v>0.2432</v>
      </c>
      <c r="H14" s="3978">
        <v>0.33789999999999998</v>
      </c>
      <c r="I14" s="3978">
        <v>0.33429999999999999</v>
      </c>
      <c r="J14" s="3977">
        <v>0.52600000000000002</v>
      </c>
      <c r="K14" s="3978">
        <v>0.2944</v>
      </c>
      <c r="L14" s="3978">
        <v>0.33439999999999998</v>
      </c>
      <c r="M14" s="3978">
        <v>0.31609999999999999</v>
      </c>
      <c r="N14" s="3978">
        <v>0.40039999999999998</v>
      </c>
      <c r="O14" s="3978">
        <v>0.32969999999999999</v>
      </c>
      <c r="P14" s="3978">
        <v>0.2361</v>
      </c>
      <c r="Q14" s="3978">
        <v>0.39119999999999999</v>
      </c>
      <c r="R14" s="3978">
        <v>0.31409999999999999</v>
      </c>
      <c r="S14" s="3978">
        <v>0.30330000000000001</v>
      </c>
      <c r="T14" s="3978">
        <v>0.35170000000000001</v>
      </c>
      <c r="U14" s="3977">
        <v>0.27750000000000002</v>
      </c>
      <c r="V14" s="3978">
        <v>0.1923</v>
      </c>
      <c r="W14" s="3978">
        <v>0.40849999999999997</v>
      </c>
      <c r="X14" s="3977">
        <v>0.3543</v>
      </c>
      <c r="Y14" s="3978">
        <v>0.308</v>
      </c>
      <c r="Z14" s="3978">
        <v>0.33560000000000001</v>
      </c>
      <c r="AA14" s="3978">
        <v>0.3947</v>
      </c>
      <c r="AB14" s="3977">
        <v>0.29530000000000001</v>
      </c>
      <c r="AC14" s="3978">
        <v>0.7319</v>
      </c>
      <c r="AD14" s="3978">
        <v>5.8400000000000001E-2</v>
      </c>
      <c r="AE14" s="3978">
        <v>0.13320000000000001</v>
      </c>
      <c r="AF14" s="3978">
        <v>0</v>
      </c>
      <c r="AG14" s="3977">
        <v>4.1500000000000002E-2</v>
      </c>
      <c r="AH14" s="3978">
        <v>0.47160000000000002</v>
      </c>
      <c r="AI14" s="3977">
        <v>0.22570000000000001</v>
      </c>
    </row>
    <row r="15" spans="1:35" ht="14">
      <c r="A15" s="4029" t="s">
        <v>159</v>
      </c>
      <c r="B15" s="4030">
        <v>283</v>
      </c>
      <c r="C15" s="4031">
        <v>154</v>
      </c>
      <c r="D15" s="4030">
        <v>129</v>
      </c>
      <c r="E15" s="4031">
        <v>55</v>
      </c>
      <c r="F15" s="4031">
        <v>76</v>
      </c>
      <c r="G15" s="4031">
        <v>54</v>
      </c>
      <c r="H15" s="4031">
        <v>35</v>
      </c>
      <c r="I15" s="4031">
        <v>31</v>
      </c>
      <c r="J15" s="4030">
        <v>32</v>
      </c>
      <c r="K15" s="4031">
        <v>25</v>
      </c>
      <c r="L15" s="4031">
        <v>14</v>
      </c>
      <c r="M15" s="4031">
        <v>41</v>
      </c>
      <c r="N15" s="4031">
        <v>14</v>
      </c>
      <c r="O15" s="4031">
        <v>40</v>
      </c>
      <c r="P15" s="4031">
        <v>15</v>
      </c>
      <c r="Q15" s="4031">
        <v>33</v>
      </c>
      <c r="R15" s="4031">
        <v>23</v>
      </c>
      <c r="S15" s="4031">
        <v>12</v>
      </c>
      <c r="T15" s="4031">
        <v>31</v>
      </c>
      <c r="U15" s="4030">
        <v>32</v>
      </c>
      <c r="V15" s="4031">
        <v>110</v>
      </c>
      <c r="W15" s="4031">
        <v>86</v>
      </c>
      <c r="X15" s="4030">
        <v>73</v>
      </c>
      <c r="Y15" s="4031">
        <v>103</v>
      </c>
      <c r="Z15" s="4031">
        <v>77</v>
      </c>
      <c r="AA15" s="4031">
        <v>34</v>
      </c>
      <c r="AB15" s="4030">
        <v>69</v>
      </c>
      <c r="AC15" s="4031">
        <v>4</v>
      </c>
      <c r="AD15" s="4031">
        <v>238</v>
      </c>
      <c r="AE15" s="4031">
        <v>3</v>
      </c>
      <c r="AF15" s="4031">
        <v>1</v>
      </c>
      <c r="AG15" s="4030">
        <v>3</v>
      </c>
      <c r="AH15" s="4031">
        <v>86</v>
      </c>
      <c r="AI15" s="4030">
        <v>146</v>
      </c>
    </row>
    <row r="16" spans="1:35" ht="14">
      <c r="A16" s="4029" t="s">
        <v>138</v>
      </c>
      <c r="B16" s="3977">
        <v>0.2999</v>
      </c>
      <c r="C16" s="3978">
        <v>0.32029999999999997</v>
      </c>
      <c r="D16" s="3977">
        <v>0.27850000000000003</v>
      </c>
      <c r="E16" s="3978">
        <v>0.55889999999999995</v>
      </c>
      <c r="F16" s="3978">
        <v>0.46039999999999998</v>
      </c>
      <c r="G16" s="3978">
        <v>0.34989999999999999</v>
      </c>
      <c r="H16" s="3978">
        <v>0.22090000000000001</v>
      </c>
      <c r="I16" s="3978">
        <v>0.22370000000000001</v>
      </c>
      <c r="J16" s="3977">
        <v>0.13969999999999999</v>
      </c>
      <c r="K16" s="3978">
        <v>0.27310000000000001</v>
      </c>
      <c r="L16" s="3978">
        <v>0.21940000000000001</v>
      </c>
      <c r="M16" s="3978">
        <v>0.32419999999999999</v>
      </c>
      <c r="N16" s="3978">
        <v>0.38200000000000001</v>
      </c>
      <c r="O16" s="3978">
        <v>0.38090000000000002</v>
      </c>
      <c r="P16" s="3978">
        <v>0.18459999999999999</v>
      </c>
      <c r="Q16" s="3978">
        <v>0.2382</v>
      </c>
      <c r="R16" s="3978">
        <v>0.27329999999999999</v>
      </c>
      <c r="S16" s="3978">
        <v>0.27729999999999999</v>
      </c>
      <c r="T16" s="3978">
        <v>0.36130000000000001</v>
      </c>
      <c r="U16" s="3977">
        <v>0.39989999999999998</v>
      </c>
      <c r="V16" s="3978">
        <v>0.43719999999999998</v>
      </c>
      <c r="W16" s="3978">
        <v>0.26290000000000002</v>
      </c>
      <c r="X16" s="3977">
        <v>0.23200000000000001</v>
      </c>
      <c r="Y16" s="3978">
        <v>0.31209999999999999</v>
      </c>
      <c r="Z16" s="3978">
        <v>0.33029999999999998</v>
      </c>
      <c r="AA16" s="3978">
        <v>0.2717</v>
      </c>
      <c r="AB16" s="3977">
        <v>0.27010000000000001</v>
      </c>
      <c r="AC16" s="3978">
        <v>1.2500000000000001E-2</v>
      </c>
      <c r="AD16" s="3978">
        <v>0.7147</v>
      </c>
      <c r="AE16" s="3978">
        <v>5.16E-2</v>
      </c>
      <c r="AF16" s="3978">
        <v>0.04</v>
      </c>
      <c r="AG16" s="3977">
        <v>8.09E-2</v>
      </c>
      <c r="AH16" s="3978">
        <v>0.20880000000000001</v>
      </c>
      <c r="AI16" s="3977">
        <v>0.37190000000000001</v>
      </c>
    </row>
    <row r="17" spans="1:35" ht="14">
      <c r="A17" s="4029" t="s">
        <v>160</v>
      </c>
      <c r="B17" s="4030">
        <v>56</v>
      </c>
      <c r="C17" s="4031">
        <v>27</v>
      </c>
      <c r="D17" s="4030">
        <v>29</v>
      </c>
      <c r="E17" s="4031">
        <v>4</v>
      </c>
      <c r="F17" s="4031">
        <v>14</v>
      </c>
      <c r="G17" s="4031">
        <v>11</v>
      </c>
      <c r="H17" s="4031">
        <v>10</v>
      </c>
      <c r="I17" s="4031">
        <v>9</v>
      </c>
      <c r="J17" s="4030">
        <v>7</v>
      </c>
      <c r="K17" s="4031">
        <v>8</v>
      </c>
      <c r="L17" s="4031">
        <v>1</v>
      </c>
      <c r="M17" s="4031">
        <v>18</v>
      </c>
      <c r="N17" s="4031">
        <v>2</v>
      </c>
      <c r="O17" s="4031">
        <v>3</v>
      </c>
      <c r="P17" s="4031">
        <v>4</v>
      </c>
      <c r="Q17" s="4031">
        <v>7</v>
      </c>
      <c r="R17" s="4031">
        <v>5</v>
      </c>
      <c r="S17" s="4031">
        <v>0</v>
      </c>
      <c r="T17" s="4031">
        <v>4</v>
      </c>
      <c r="U17" s="4030">
        <v>2</v>
      </c>
      <c r="V17" s="4031">
        <v>7</v>
      </c>
      <c r="W17" s="4031">
        <v>13</v>
      </c>
      <c r="X17" s="4030">
        <v>34</v>
      </c>
      <c r="Y17" s="4031">
        <v>18</v>
      </c>
      <c r="Z17" s="4031">
        <v>4</v>
      </c>
      <c r="AA17" s="4031">
        <v>6</v>
      </c>
      <c r="AB17" s="4030">
        <v>27</v>
      </c>
      <c r="AC17" s="4031">
        <v>7</v>
      </c>
      <c r="AD17" s="4031">
        <v>5</v>
      </c>
      <c r="AE17" s="4031">
        <v>31</v>
      </c>
      <c r="AF17" s="4031">
        <v>0</v>
      </c>
      <c r="AG17" s="4030">
        <v>1</v>
      </c>
      <c r="AH17" s="4031">
        <v>18</v>
      </c>
      <c r="AI17" s="4030">
        <v>30</v>
      </c>
    </row>
    <row r="18" spans="1:35" ht="14">
      <c r="A18" s="4029" t="s">
        <v>138</v>
      </c>
      <c r="B18" s="3977">
        <v>5.9200000000000003E-2</v>
      </c>
      <c r="C18" s="3978">
        <v>5.57E-2</v>
      </c>
      <c r="D18" s="3977">
        <v>6.2899999999999998E-2</v>
      </c>
      <c r="E18" s="3978">
        <v>4.3099999999999999E-2</v>
      </c>
      <c r="F18" s="3978">
        <v>8.2100000000000006E-2</v>
      </c>
      <c r="G18" s="3978">
        <v>7.3800000000000004E-2</v>
      </c>
      <c r="H18" s="3978">
        <v>6.6600000000000006E-2</v>
      </c>
      <c r="I18" s="3978">
        <v>6.4299999999999996E-2</v>
      </c>
      <c r="J18" s="3977">
        <v>3.15E-2</v>
      </c>
      <c r="K18" s="3978">
        <v>8.8999999999999996E-2</v>
      </c>
      <c r="L18" s="3978">
        <v>1.8499999999999999E-2</v>
      </c>
      <c r="M18" s="3978">
        <v>0.14580000000000001</v>
      </c>
      <c r="N18" s="3978">
        <v>5.9700000000000003E-2</v>
      </c>
      <c r="O18" s="3978">
        <v>2.8299999999999999E-2</v>
      </c>
      <c r="P18" s="3978">
        <v>5.0500000000000003E-2</v>
      </c>
      <c r="Q18" s="3978">
        <v>5.3499999999999999E-2</v>
      </c>
      <c r="R18" s="3978">
        <v>5.74E-2</v>
      </c>
      <c r="S18" s="3978">
        <v>0</v>
      </c>
      <c r="T18" s="3978">
        <v>4.8899999999999999E-2</v>
      </c>
      <c r="U18" s="3977">
        <v>2.81E-2</v>
      </c>
      <c r="V18" s="3978">
        <v>2.87E-2</v>
      </c>
      <c r="W18" s="3978">
        <v>4.0800000000000003E-2</v>
      </c>
      <c r="X18" s="3977">
        <v>0.1084</v>
      </c>
      <c r="Y18" s="3978">
        <v>5.4899999999999997E-2</v>
      </c>
      <c r="Z18" s="3978">
        <v>1.7299999999999999E-2</v>
      </c>
      <c r="AA18" s="3978">
        <v>5.1799999999999999E-2</v>
      </c>
      <c r="AB18" s="3977">
        <v>0.1062</v>
      </c>
      <c r="AC18" s="3978">
        <v>2.0799999999999999E-2</v>
      </c>
      <c r="AD18" s="3978">
        <v>1.5900000000000001E-2</v>
      </c>
      <c r="AE18" s="3978">
        <v>0.49669999999999997</v>
      </c>
      <c r="AF18" s="3978">
        <v>0</v>
      </c>
      <c r="AG18" s="3977">
        <v>1.8700000000000001E-2</v>
      </c>
      <c r="AH18" s="3978">
        <v>4.4299999999999999E-2</v>
      </c>
      <c r="AI18" s="3977">
        <v>7.51E-2</v>
      </c>
    </row>
    <row r="19" spans="1:35" ht="14">
      <c r="A19" s="4029" t="s">
        <v>161</v>
      </c>
      <c r="B19" s="4030">
        <v>17</v>
      </c>
      <c r="C19" s="4031">
        <v>9</v>
      </c>
      <c r="D19" s="4030">
        <v>8</v>
      </c>
      <c r="E19" s="4031">
        <v>2</v>
      </c>
      <c r="F19" s="4031">
        <v>3</v>
      </c>
      <c r="G19" s="4031">
        <v>1</v>
      </c>
      <c r="H19" s="4031">
        <v>4</v>
      </c>
      <c r="I19" s="4031">
        <v>4</v>
      </c>
      <c r="J19" s="4030">
        <v>4</v>
      </c>
      <c r="K19" s="4031">
        <v>1</v>
      </c>
      <c r="L19" s="4031">
        <v>3</v>
      </c>
      <c r="M19" s="4031">
        <v>2</v>
      </c>
      <c r="N19" s="4031">
        <v>2</v>
      </c>
      <c r="O19" s="4031">
        <v>1</v>
      </c>
      <c r="P19" s="4031">
        <v>1</v>
      </c>
      <c r="Q19" s="4031">
        <v>3</v>
      </c>
      <c r="R19" s="4031">
        <v>1</v>
      </c>
      <c r="S19" s="4031">
        <v>1</v>
      </c>
      <c r="T19" s="4031">
        <v>2</v>
      </c>
      <c r="U19" s="4030">
        <v>0</v>
      </c>
      <c r="V19" s="4031">
        <v>4</v>
      </c>
      <c r="W19" s="4031">
        <v>4</v>
      </c>
      <c r="X19" s="4030">
        <v>8</v>
      </c>
      <c r="Y19" s="4031">
        <v>2</v>
      </c>
      <c r="Z19" s="4031">
        <v>9</v>
      </c>
      <c r="AA19" s="4031">
        <v>1</v>
      </c>
      <c r="AB19" s="4030">
        <v>5</v>
      </c>
      <c r="AC19" s="4031">
        <v>1</v>
      </c>
      <c r="AD19" s="4031">
        <v>3</v>
      </c>
      <c r="AE19" s="4031">
        <v>2</v>
      </c>
      <c r="AF19" s="4031">
        <v>0</v>
      </c>
      <c r="AG19" s="4030">
        <v>7</v>
      </c>
      <c r="AH19" s="4031">
        <v>6</v>
      </c>
      <c r="AI19" s="4030">
        <v>8</v>
      </c>
    </row>
    <row r="20" spans="1:35" ht="14">
      <c r="A20" s="4029" t="s">
        <v>138</v>
      </c>
      <c r="B20" s="3977">
        <v>1.7999999999999999E-2</v>
      </c>
      <c r="C20" s="3978">
        <v>1.9400000000000001E-2</v>
      </c>
      <c r="D20" s="3977">
        <v>1.6500000000000001E-2</v>
      </c>
      <c r="E20" s="3978">
        <v>1.7500000000000002E-2</v>
      </c>
      <c r="F20" s="3978">
        <v>1.54E-2</v>
      </c>
      <c r="G20" s="3978">
        <v>5.4999999999999997E-3</v>
      </c>
      <c r="H20" s="3978">
        <v>2.2700000000000001E-2</v>
      </c>
      <c r="I20" s="3978">
        <v>2.7900000000000001E-2</v>
      </c>
      <c r="J20" s="3977">
        <v>1.9099999999999999E-2</v>
      </c>
      <c r="K20" s="3978">
        <v>1.2500000000000001E-2</v>
      </c>
      <c r="L20" s="3978">
        <v>3.9E-2</v>
      </c>
      <c r="M20" s="3978">
        <v>1.6299999999999999E-2</v>
      </c>
      <c r="N20" s="3978">
        <v>5.3400000000000003E-2</v>
      </c>
      <c r="O20" s="3978">
        <v>1.4E-2</v>
      </c>
      <c r="P20" s="3978">
        <v>1.3100000000000001E-2</v>
      </c>
      <c r="Q20" s="3978">
        <v>2.0199999999999999E-2</v>
      </c>
      <c r="R20" s="3978">
        <v>7.1999999999999998E-3</v>
      </c>
      <c r="S20" s="3978">
        <v>2.0199999999999999E-2</v>
      </c>
      <c r="T20" s="3978">
        <v>2.75E-2</v>
      </c>
      <c r="U20" s="3977">
        <v>0</v>
      </c>
      <c r="V20" s="3978">
        <v>1.78E-2</v>
      </c>
      <c r="W20" s="3978">
        <v>1.1900000000000001E-2</v>
      </c>
      <c r="X20" s="3977">
        <v>2.5999999999999999E-2</v>
      </c>
      <c r="Y20" s="3978">
        <v>6.1000000000000004E-3</v>
      </c>
      <c r="Z20" s="3978">
        <v>3.73E-2</v>
      </c>
      <c r="AA20" s="3978">
        <v>6.6E-3</v>
      </c>
      <c r="AB20" s="3977">
        <v>2.1299999999999999E-2</v>
      </c>
      <c r="AC20" s="3978">
        <v>2.5000000000000001E-3</v>
      </c>
      <c r="AD20" s="3978">
        <v>9.4999999999999998E-3</v>
      </c>
      <c r="AE20" s="3978">
        <v>3.2099999999999997E-2</v>
      </c>
      <c r="AF20" s="3978">
        <v>1.7299999999999999E-2</v>
      </c>
      <c r="AG20" s="3977">
        <v>0.16750000000000001</v>
      </c>
      <c r="AH20" s="3978">
        <v>1.35E-2</v>
      </c>
      <c r="AI20" s="3977">
        <v>2.0199999999999999E-2</v>
      </c>
    </row>
    <row r="21" spans="1:35" ht="14">
      <c r="A21" s="4029" t="s">
        <v>173</v>
      </c>
      <c r="B21" s="4030">
        <v>4</v>
      </c>
      <c r="C21" s="4031">
        <v>3</v>
      </c>
      <c r="D21" s="4030">
        <v>2</v>
      </c>
      <c r="E21" s="4031">
        <v>0</v>
      </c>
      <c r="F21" s="4031">
        <v>1</v>
      </c>
      <c r="G21" s="4031">
        <v>0</v>
      </c>
      <c r="H21" s="4031">
        <v>1</v>
      </c>
      <c r="I21" s="4031">
        <v>1</v>
      </c>
      <c r="J21" s="4030">
        <v>1</v>
      </c>
      <c r="K21" s="4031">
        <v>0</v>
      </c>
      <c r="L21" s="4031">
        <v>0</v>
      </c>
      <c r="M21" s="4031">
        <v>0</v>
      </c>
      <c r="N21" s="4031">
        <v>0</v>
      </c>
      <c r="O21" s="4031">
        <v>0</v>
      </c>
      <c r="P21" s="4031">
        <v>0</v>
      </c>
      <c r="Q21" s="4031">
        <v>0</v>
      </c>
      <c r="R21" s="4031">
        <v>0</v>
      </c>
      <c r="S21" s="4031">
        <v>4</v>
      </c>
      <c r="T21" s="4031">
        <v>0</v>
      </c>
      <c r="U21" s="4030">
        <v>0</v>
      </c>
      <c r="V21" s="4031">
        <v>2</v>
      </c>
      <c r="W21" s="4031">
        <v>1</v>
      </c>
      <c r="X21" s="4030">
        <v>1</v>
      </c>
      <c r="Y21" s="4031">
        <v>1</v>
      </c>
      <c r="Z21" s="4031">
        <v>1</v>
      </c>
      <c r="AA21" s="4031">
        <v>0</v>
      </c>
      <c r="AB21" s="4030">
        <v>2</v>
      </c>
      <c r="AC21" s="4031">
        <v>0</v>
      </c>
      <c r="AD21" s="4031">
        <v>1</v>
      </c>
      <c r="AE21" s="4031">
        <v>0</v>
      </c>
      <c r="AF21" s="4031">
        <v>0</v>
      </c>
      <c r="AG21" s="4030">
        <v>4</v>
      </c>
      <c r="AH21" s="4031">
        <v>3</v>
      </c>
      <c r="AI21" s="4030">
        <v>1</v>
      </c>
    </row>
    <row r="22" spans="1:35" ht="14">
      <c r="A22" s="4029" t="s">
        <v>138</v>
      </c>
      <c r="B22" s="3977">
        <v>4.5999999999999999E-3</v>
      </c>
      <c r="C22" s="3978">
        <v>5.4999999999999997E-3</v>
      </c>
      <c r="D22" s="3977">
        <v>3.8E-3</v>
      </c>
      <c r="E22" s="3978">
        <v>0</v>
      </c>
      <c r="F22" s="3978">
        <v>5.7000000000000002E-3</v>
      </c>
      <c r="G22" s="3978">
        <v>0</v>
      </c>
      <c r="H22" s="3978">
        <v>8.8000000000000005E-3</v>
      </c>
      <c r="I22" s="3978">
        <v>5.5999999999999999E-3</v>
      </c>
      <c r="J22" s="3977">
        <v>5.5999999999999999E-3</v>
      </c>
      <c r="K22" s="3978">
        <v>0</v>
      </c>
      <c r="L22" s="3978">
        <v>0</v>
      </c>
      <c r="M22" s="3978">
        <v>0</v>
      </c>
      <c r="N22" s="3978">
        <v>0</v>
      </c>
      <c r="O22" s="3978">
        <v>0</v>
      </c>
      <c r="P22" s="3978">
        <v>0</v>
      </c>
      <c r="Q22" s="3978">
        <v>0</v>
      </c>
      <c r="R22" s="3978">
        <v>0</v>
      </c>
      <c r="S22" s="3978">
        <v>9.8400000000000001E-2</v>
      </c>
      <c r="T22" s="3978">
        <v>0</v>
      </c>
      <c r="U22" s="3977">
        <v>0</v>
      </c>
      <c r="V22" s="3978">
        <v>8.8999999999999999E-3</v>
      </c>
      <c r="W22" s="3978">
        <v>2.5999999999999999E-3</v>
      </c>
      <c r="X22" s="3977">
        <v>3.0000000000000001E-3</v>
      </c>
      <c r="Y22" s="3978">
        <v>4.1000000000000003E-3</v>
      </c>
      <c r="Z22" s="3978">
        <v>5.1999999999999998E-3</v>
      </c>
      <c r="AA22" s="3978">
        <v>1.1000000000000001E-3</v>
      </c>
      <c r="AB22" s="3977">
        <v>6.6E-3</v>
      </c>
      <c r="AC22" s="3978">
        <v>0</v>
      </c>
      <c r="AD22" s="3978">
        <v>2.3E-3</v>
      </c>
      <c r="AE22" s="3978">
        <v>0</v>
      </c>
      <c r="AF22" s="3978">
        <v>0</v>
      </c>
      <c r="AG22" s="3977">
        <v>8.9200000000000002E-2</v>
      </c>
      <c r="AH22" s="3978">
        <v>7.7000000000000002E-3</v>
      </c>
      <c r="AI22" s="3977">
        <v>2.2000000000000001E-3</v>
      </c>
    </row>
    <row r="23" spans="1:35" ht="14">
      <c r="A23" s="4029" t="s">
        <v>162</v>
      </c>
      <c r="B23" s="4030">
        <v>40</v>
      </c>
      <c r="C23" s="4031">
        <v>16</v>
      </c>
      <c r="D23" s="4030">
        <v>24</v>
      </c>
      <c r="E23" s="4031">
        <v>1</v>
      </c>
      <c r="F23" s="4031">
        <v>3</v>
      </c>
      <c r="G23" s="4031">
        <v>5</v>
      </c>
      <c r="H23" s="4031">
        <v>15</v>
      </c>
      <c r="I23" s="4031">
        <v>5</v>
      </c>
      <c r="J23" s="4030">
        <v>11</v>
      </c>
      <c r="K23" s="4031">
        <v>3</v>
      </c>
      <c r="L23" s="4031">
        <v>8</v>
      </c>
      <c r="M23" s="4031">
        <v>1</v>
      </c>
      <c r="N23" s="4031">
        <v>0</v>
      </c>
      <c r="O23" s="4031">
        <v>2</v>
      </c>
      <c r="P23" s="4031">
        <v>4</v>
      </c>
      <c r="Q23" s="4031">
        <v>5</v>
      </c>
      <c r="R23" s="4031">
        <v>9</v>
      </c>
      <c r="S23" s="4031">
        <v>2</v>
      </c>
      <c r="T23" s="4031">
        <v>2</v>
      </c>
      <c r="U23" s="4030">
        <v>2</v>
      </c>
      <c r="V23" s="4031">
        <v>15</v>
      </c>
      <c r="W23" s="4031">
        <v>13</v>
      </c>
      <c r="X23" s="4030">
        <v>11</v>
      </c>
      <c r="Y23" s="4031">
        <v>20</v>
      </c>
      <c r="Z23" s="4031">
        <v>10</v>
      </c>
      <c r="AA23" s="4031">
        <v>4</v>
      </c>
      <c r="AB23" s="4030">
        <v>5</v>
      </c>
      <c r="AC23" s="4031">
        <v>19</v>
      </c>
      <c r="AD23" s="4031">
        <v>3</v>
      </c>
      <c r="AE23" s="4031">
        <v>1</v>
      </c>
      <c r="AF23" s="4031">
        <v>0</v>
      </c>
      <c r="AG23" s="4030">
        <v>14</v>
      </c>
      <c r="AH23" s="4031">
        <v>38</v>
      </c>
      <c r="AI23" s="4030">
        <v>1</v>
      </c>
    </row>
    <row r="24" spans="1:35" ht="14">
      <c r="A24" s="4029" t="s">
        <v>138</v>
      </c>
      <c r="B24" s="3977">
        <v>4.24E-2</v>
      </c>
      <c r="C24" s="3978">
        <v>3.3700000000000001E-2</v>
      </c>
      <c r="D24" s="3977">
        <v>5.1499999999999997E-2</v>
      </c>
      <c r="E24" s="3978">
        <v>1.3100000000000001E-2</v>
      </c>
      <c r="F24" s="3978">
        <v>1.5699999999999999E-2</v>
      </c>
      <c r="G24" s="3978">
        <v>3.5400000000000001E-2</v>
      </c>
      <c r="H24" s="3978">
        <v>9.5200000000000007E-2</v>
      </c>
      <c r="I24" s="3978">
        <v>3.3700000000000001E-2</v>
      </c>
      <c r="J24" s="3977">
        <v>4.8000000000000001E-2</v>
      </c>
      <c r="K24" s="3978">
        <v>3.0099999999999998E-2</v>
      </c>
      <c r="L24" s="3978">
        <v>0.12939999999999999</v>
      </c>
      <c r="M24" s="3978">
        <v>6.7999999999999996E-3</v>
      </c>
      <c r="N24" s="3978">
        <v>0</v>
      </c>
      <c r="O24" s="3978">
        <v>2.24E-2</v>
      </c>
      <c r="P24" s="3978">
        <v>5.0500000000000003E-2</v>
      </c>
      <c r="Q24" s="3978">
        <v>3.6499999999999998E-2</v>
      </c>
      <c r="R24" s="3978">
        <v>0.11119999999999999</v>
      </c>
      <c r="S24" s="3978">
        <v>5.0200000000000002E-2</v>
      </c>
      <c r="T24" s="3978">
        <v>2.69E-2</v>
      </c>
      <c r="U24" s="3977">
        <v>3.0700000000000002E-2</v>
      </c>
      <c r="V24" s="3978">
        <v>5.8000000000000003E-2</v>
      </c>
      <c r="W24" s="3978">
        <v>3.9300000000000002E-2</v>
      </c>
      <c r="X24" s="3977">
        <v>3.49E-2</v>
      </c>
      <c r="Y24" s="3978">
        <v>6.08E-2</v>
      </c>
      <c r="Z24" s="3978">
        <v>4.48E-2</v>
      </c>
      <c r="AA24" s="3978">
        <v>3.3300000000000003E-2</v>
      </c>
      <c r="AB24" s="3977">
        <v>2.1000000000000001E-2</v>
      </c>
      <c r="AC24" s="3978">
        <v>5.3699999999999998E-2</v>
      </c>
      <c r="AD24" s="3978">
        <v>8.6999999999999994E-3</v>
      </c>
      <c r="AE24" s="3978">
        <v>1.6199999999999999E-2</v>
      </c>
      <c r="AF24" s="3978">
        <v>0</v>
      </c>
      <c r="AG24" s="3977">
        <v>0.34320000000000001</v>
      </c>
      <c r="AH24" s="3978">
        <v>9.2100000000000001E-2</v>
      </c>
      <c r="AI24" s="3977">
        <v>2.5999999999999999E-3</v>
      </c>
    </row>
    <row r="25" spans="1:35" ht="14">
      <c r="A25" s="4029" t="s">
        <v>163</v>
      </c>
      <c r="B25" s="4030">
        <v>26</v>
      </c>
      <c r="C25" s="4031">
        <v>11</v>
      </c>
      <c r="D25" s="4030">
        <v>16</v>
      </c>
      <c r="E25" s="4031">
        <v>3</v>
      </c>
      <c r="F25" s="4031">
        <v>6</v>
      </c>
      <c r="G25" s="4031">
        <v>7</v>
      </c>
      <c r="H25" s="4031">
        <v>5</v>
      </c>
      <c r="I25" s="4031">
        <v>3</v>
      </c>
      <c r="J25" s="4030">
        <v>3</v>
      </c>
      <c r="K25" s="4031">
        <v>0</v>
      </c>
      <c r="L25" s="4031">
        <v>0</v>
      </c>
      <c r="M25" s="4031">
        <v>1</v>
      </c>
      <c r="N25" s="4031">
        <v>0</v>
      </c>
      <c r="O25" s="4031">
        <v>0</v>
      </c>
      <c r="P25" s="4031">
        <v>21</v>
      </c>
      <c r="Q25" s="4031">
        <v>0</v>
      </c>
      <c r="R25" s="4031">
        <v>1</v>
      </c>
      <c r="S25" s="4031">
        <v>0</v>
      </c>
      <c r="T25" s="4031">
        <v>2</v>
      </c>
      <c r="U25" s="4030">
        <v>1</v>
      </c>
      <c r="V25" s="4031">
        <v>4</v>
      </c>
      <c r="W25" s="4031">
        <v>9</v>
      </c>
      <c r="X25" s="4030">
        <v>11</v>
      </c>
      <c r="Y25" s="4031">
        <v>8</v>
      </c>
      <c r="Z25" s="4031">
        <v>5</v>
      </c>
      <c r="AA25" s="4031">
        <v>5</v>
      </c>
      <c r="AB25" s="4030">
        <v>9</v>
      </c>
      <c r="AC25" s="4031">
        <v>0</v>
      </c>
      <c r="AD25" s="4031">
        <v>1</v>
      </c>
      <c r="AE25" s="4031">
        <v>0</v>
      </c>
      <c r="AF25" s="4031">
        <v>20</v>
      </c>
      <c r="AG25" s="4030">
        <v>1</v>
      </c>
      <c r="AH25" s="4031">
        <v>4</v>
      </c>
      <c r="AI25" s="4030">
        <v>19</v>
      </c>
    </row>
    <row r="26" spans="1:35" ht="14">
      <c r="A26" s="4029" t="s">
        <v>138</v>
      </c>
      <c r="B26" s="3977">
        <v>2.81E-2</v>
      </c>
      <c r="C26" s="3978">
        <v>2.2200000000000001E-2</v>
      </c>
      <c r="D26" s="3977">
        <v>3.4099999999999998E-2</v>
      </c>
      <c r="E26" s="3978">
        <v>3.2899999999999999E-2</v>
      </c>
      <c r="F26" s="3978">
        <v>3.39E-2</v>
      </c>
      <c r="G26" s="3978">
        <v>4.82E-2</v>
      </c>
      <c r="H26" s="3978">
        <v>3.2000000000000001E-2</v>
      </c>
      <c r="I26" s="3978">
        <v>1.8800000000000001E-2</v>
      </c>
      <c r="J26" s="3977">
        <v>1.0999999999999999E-2</v>
      </c>
      <c r="K26" s="3978">
        <v>2.3999999999999998E-3</v>
      </c>
      <c r="L26" s="3978">
        <v>0</v>
      </c>
      <c r="M26" s="3978">
        <v>9.7999999999999997E-3</v>
      </c>
      <c r="N26" s="3978">
        <v>0</v>
      </c>
      <c r="O26" s="3978">
        <v>0</v>
      </c>
      <c r="P26" s="3978">
        <v>0.25069999999999998</v>
      </c>
      <c r="Q26" s="3978">
        <v>0</v>
      </c>
      <c r="R26" s="3978">
        <v>6.0000000000000001E-3</v>
      </c>
      <c r="S26" s="3978">
        <v>0</v>
      </c>
      <c r="T26" s="3978">
        <v>2.7099999999999999E-2</v>
      </c>
      <c r="U26" s="3977">
        <v>1.43E-2</v>
      </c>
      <c r="V26" s="3978">
        <v>1.6500000000000001E-2</v>
      </c>
      <c r="W26" s="3978">
        <v>2.86E-2</v>
      </c>
      <c r="X26" s="3977">
        <v>3.5999999999999997E-2</v>
      </c>
      <c r="Y26" s="3978">
        <v>2.3800000000000002E-2</v>
      </c>
      <c r="Z26" s="3978">
        <v>2.3400000000000001E-2</v>
      </c>
      <c r="AA26" s="3978">
        <v>3.6700000000000003E-2</v>
      </c>
      <c r="AB26" s="3977">
        <v>3.3599999999999998E-2</v>
      </c>
      <c r="AC26" s="3978">
        <v>0</v>
      </c>
      <c r="AD26" s="3978">
        <v>3.5000000000000001E-3</v>
      </c>
      <c r="AE26" s="3978">
        <v>0</v>
      </c>
      <c r="AF26" s="3978">
        <v>0.77710000000000001</v>
      </c>
      <c r="AG26" s="3977">
        <v>3.5799999999999998E-2</v>
      </c>
      <c r="AH26" s="3978">
        <v>9.7999999999999997E-3</v>
      </c>
      <c r="AI26" s="3977">
        <v>4.9000000000000002E-2</v>
      </c>
    </row>
    <row r="27" spans="1:35" ht="28">
      <c r="A27" s="4029" t="s">
        <v>174</v>
      </c>
      <c r="B27" s="4030">
        <v>63</v>
      </c>
      <c r="C27" s="4031">
        <v>26</v>
      </c>
      <c r="D27" s="4030">
        <v>37</v>
      </c>
      <c r="E27" s="4031">
        <v>2</v>
      </c>
      <c r="F27" s="4031">
        <v>5</v>
      </c>
      <c r="G27" s="4031">
        <v>16</v>
      </c>
      <c r="H27" s="4031">
        <v>15</v>
      </c>
      <c r="I27" s="4031">
        <v>11</v>
      </c>
      <c r="J27" s="4030">
        <v>13</v>
      </c>
      <c r="K27" s="4031">
        <v>10</v>
      </c>
      <c r="L27" s="4031">
        <v>4</v>
      </c>
      <c r="M27" s="4031">
        <v>9</v>
      </c>
      <c r="N27" s="4031">
        <v>1</v>
      </c>
      <c r="O27" s="4031">
        <v>7</v>
      </c>
      <c r="P27" s="4031">
        <v>2</v>
      </c>
      <c r="Q27" s="4031">
        <v>8</v>
      </c>
      <c r="R27" s="4031">
        <v>5</v>
      </c>
      <c r="S27" s="4031">
        <v>3</v>
      </c>
      <c r="T27" s="4031">
        <v>5</v>
      </c>
      <c r="U27" s="4030">
        <v>8</v>
      </c>
      <c r="V27" s="4031">
        <v>11</v>
      </c>
      <c r="W27" s="4031">
        <v>20</v>
      </c>
      <c r="X27" s="4030">
        <v>30</v>
      </c>
      <c r="Y27" s="4031">
        <v>11</v>
      </c>
      <c r="Z27" s="4031">
        <v>14</v>
      </c>
      <c r="AA27" s="4031">
        <v>8</v>
      </c>
      <c r="AB27" s="4030">
        <v>31</v>
      </c>
      <c r="AC27" s="4031">
        <v>17</v>
      </c>
      <c r="AD27" s="4031">
        <v>26</v>
      </c>
      <c r="AE27" s="4031">
        <v>10</v>
      </c>
      <c r="AF27" s="4031">
        <v>0</v>
      </c>
      <c r="AG27" s="4030">
        <v>1</v>
      </c>
      <c r="AH27" s="4031">
        <v>4</v>
      </c>
      <c r="AI27" s="4030">
        <v>48</v>
      </c>
    </row>
    <row r="28" spans="1:35" ht="14">
      <c r="A28" s="4029" t="s">
        <v>138</v>
      </c>
      <c r="B28" s="3977">
        <v>6.6299999999999998E-2</v>
      </c>
      <c r="C28" s="3978">
        <v>5.3800000000000001E-2</v>
      </c>
      <c r="D28" s="3977">
        <v>7.9299999999999995E-2</v>
      </c>
      <c r="E28" s="3978">
        <v>1.95E-2</v>
      </c>
      <c r="F28" s="3978">
        <v>3.3000000000000002E-2</v>
      </c>
      <c r="G28" s="3978">
        <v>0.10589999999999999</v>
      </c>
      <c r="H28" s="3978">
        <v>9.2299999999999993E-2</v>
      </c>
      <c r="I28" s="3978">
        <v>8.0799999999999997E-2</v>
      </c>
      <c r="J28" s="3977">
        <v>5.6800000000000003E-2</v>
      </c>
      <c r="K28" s="3978">
        <v>0.112</v>
      </c>
      <c r="L28" s="3978">
        <v>6.4299999999999996E-2</v>
      </c>
      <c r="M28" s="3978">
        <v>6.9699999999999998E-2</v>
      </c>
      <c r="N28" s="3978">
        <v>3.85E-2</v>
      </c>
      <c r="O28" s="3978">
        <v>7.0199999999999999E-2</v>
      </c>
      <c r="P28" s="3978">
        <v>2.7699999999999999E-2</v>
      </c>
      <c r="Q28" s="3978">
        <v>5.8999999999999997E-2</v>
      </c>
      <c r="R28" s="3978">
        <v>5.4199999999999998E-2</v>
      </c>
      <c r="S28" s="3978">
        <v>5.9400000000000001E-2</v>
      </c>
      <c r="T28" s="3978">
        <v>5.4600000000000003E-2</v>
      </c>
      <c r="U28" s="3977">
        <v>0.1012</v>
      </c>
      <c r="V28" s="3978">
        <v>4.36E-2</v>
      </c>
      <c r="W28" s="3978">
        <v>6.25E-2</v>
      </c>
      <c r="X28" s="3977">
        <v>9.6000000000000002E-2</v>
      </c>
      <c r="Y28" s="3978">
        <v>3.2000000000000001E-2</v>
      </c>
      <c r="Z28" s="3978">
        <v>5.8299999999999998E-2</v>
      </c>
      <c r="AA28" s="3978">
        <v>6.0900000000000003E-2</v>
      </c>
      <c r="AB28" s="3977">
        <v>0.1203</v>
      </c>
      <c r="AC28" s="3978">
        <v>4.8300000000000003E-2</v>
      </c>
      <c r="AD28" s="3978">
        <v>7.8799999999999995E-2</v>
      </c>
      <c r="AE28" s="3978">
        <v>0.16350000000000001</v>
      </c>
      <c r="AF28" s="3978">
        <v>0</v>
      </c>
      <c r="AG28" s="3977">
        <v>1.3599999999999999E-2</v>
      </c>
      <c r="AH28" s="3978">
        <v>1.0500000000000001E-2</v>
      </c>
      <c r="AI28" s="3977">
        <v>0.12239999999999999</v>
      </c>
    </row>
    <row r="29" spans="1:35" ht="14">
      <c r="A29" s="4029" t="s">
        <v>175</v>
      </c>
      <c r="B29" s="4030">
        <v>6</v>
      </c>
      <c r="C29" s="4031">
        <v>4</v>
      </c>
      <c r="D29" s="4030">
        <v>2</v>
      </c>
      <c r="E29" s="4031">
        <v>0</v>
      </c>
      <c r="F29" s="4031">
        <v>1</v>
      </c>
      <c r="G29" s="4031">
        <v>1</v>
      </c>
      <c r="H29" s="4031">
        <v>0</v>
      </c>
      <c r="I29" s="4031">
        <v>1</v>
      </c>
      <c r="J29" s="4030">
        <v>2</v>
      </c>
      <c r="K29" s="4031">
        <v>0</v>
      </c>
      <c r="L29" s="4031">
        <v>1</v>
      </c>
      <c r="M29" s="4031">
        <v>0</v>
      </c>
      <c r="N29" s="4031">
        <v>2</v>
      </c>
      <c r="O29" s="4031">
        <v>0</v>
      </c>
      <c r="P29" s="4031">
        <v>1</v>
      </c>
      <c r="Q29" s="4031">
        <v>2</v>
      </c>
      <c r="R29" s="4031">
        <v>0</v>
      </c>
      <c r="S29" s="4031">
        <v>1</v>
      </c>
      <c r="T29" s="4031">
        <v>0</v>
      </c>
      <c r="U29" s="4030">
        <v>0</v>
      </c>
      <c r="V29" s="4031">
        <v>3</v>
      </c>
      <c r="W29" s="4031">
        <v>2</v>
      </c>
      <c r="X29" s="4030">
        <v>1</v>
      </c>
      <c r="Y29" s="4031">
        <v>1</v>
      </c>
      <c r="Z29" s="4031">
        <v>3</v>
      </c>
      <c r="AA29" s="4031">
        <v>0</v>
      </c>
      <c r="AB29" s="4030">
        <v>2</v>
      </c>
      <c r="AC29" s="4031">
        <v>4</v>
      </c>
      <c r="AD29" s="4031">
        <v>0</v>
      </c>
      <c r="AE29" s="4031">
        <v>0</v>
      </c>
      <c r="AF29" s="4031">
        <v>0</v>
      </c>
      <c r="AG29" s="4030">
        <v>2</v>
      </c>
      <c r="AH29" s="4031">
        <v>4</v>
      </c>
      <c r="AI29" s="4030">
        <v>1</v>
      </c>
    </row>
    <row r="30" spans="1:35" ht="14">
      <c r="A30" s="4029" t="s">
        <v>138</v>
      </c>
      <c r="B30" s="3977">
        <v>6.4999999999999997E-3</v>
      </c>
      <c r="C30" s="3978">
        <v>8.5000000000000006E-3</v>
      </c>
      <c r="D30" s="3977">
        <v>4.4000000000000003E-3</v>
      </c>
      <c r="E30" s="3978">
        <v>0</v>
      </c>
      <c r="F30" s="3978">
        <v>7.7999999999999996E-3</v>
      </c>
      <c r="G30" s="3978">
        <v>8.6E-3</v>
      </c>
      <c r="H30" s="3978">
        <v>0</v>
      </c>
      <c r="I30" s="3978">
        <v>9.1000000000000004E-3</v>
      </c>
      <c r="J30" s="3977">
        <v>9.7999999999999997E-3</v>
      </c>
      <c r="K30" s="3978">
        <v>0</v>
      </c>
      <c r="L30" s="3978">
        <v>1.04E-2</v>
      </c>
      <c r="M30" s="3978">
        <v>0</v>
      </c>
      <c r="N30" s="3978">
        <v>4.3700000000000003E-2</v>
      </c>
      <c r="O30" s="3978">
        <v>0</v>
      </c>
      <c r="P30" s="3978">
        <v>6.1999999999999998E-3</v>
      </c>
      <c r="Q30" s="3978">
        <v>1.2999999999999999E-2</v>
      </c>
      <c r="R30" s="3978">
        <v>0</v>
      </c>
      <c r="S30" s="3978">
        <v>2.63E-2</v>
      </c>
      <c r="T30" s="3978">
        <v>0</v>
      </c>
      <c r="U30" s="3977">
        <v>4.4000000000000003E-3</v>
      </c>
      <c r="V30" s="3978">
        <v>1.15E-2</v>
      </c>
      <c r="W30" s="3978">
        <v>5.1999999999999998E-3</v>
      </c>
      <c r="X30" s="3977">
        <v>4.1000000000000003E-3</v>
      </c>
      <c r="Y30" s="3978">
        <v>2E-3</v>
      </c>
      <c r="Z30" s="3978">
        <v>1.2200000000000001E-2</v>
      </c>
      <c r="AA30" s="3978">
        <v>3.0000000000000001E-3</v>
      </c>
      <c r="AB30" s="3977">
        <v>8.6999999999999994E-3</v>
      </c>
      <c r="AC30" s="3978">
        <v>0.01</v>
      </c>
      <c r="AD30" s="3978">
        <v>0</v>
      </c>
      <c r="AE30" s="3978">
        <v>0</v>
      </c>
      <c r="AF30" s="3978">
        <v>0</v>
      </c>
      <c r="AG30" s="3977">
        <v>5.1499999999999997E-2</v>
      </c>
      <c r="AH30" s="3978">
        <v>1.04E-2</v>
      </c>
      <c r="AI30" s="3977">
        <v>2.3E-3</v>
      </c>
    </row>
    <row r="31" spans="1:35" ht="14">
      <c r="A31" s="4029" t="s">
        <v>164</v>
      </c>
      <c r="B31" s="4030">
        <v>139</v>
      </c>
      <c r="C31" s="4031">
        <v>95</v>
      </c>
      <c r="D31" s="4030">
        <v>44</v>
      </c>
      <c r="E31" s="4031">
        <v>16</v>
      </c>
      <c r="F31" s="4031">
        <v>23</v>
      </c>
      <c r="G31" s="4031">
        <v>20</v>
      </c>
      <c r="H31" s="4031">
        <v>19</v>
      </c>
      <c r="I31" s="4031">
        <v>26</v>
      </c>
      <c r="J31" s="4030">
        <v>35</v>
      </c>
      <c r="K31" s="4031">
        <v>16</v>
      </c>
      <c r="L31" s="4031">
        <v>12</v>
      </c>
      <c r="M31" s="4031">
        <v>14</v>
      </c>
      <c r="N31" s="4031">
        <v>1</v>
      </c>
      <c r="O31" s="4031">
        <v>14</v>
      </c>
      <c r="P31" s="4031">
        <v>15</v>
      </c>
      <c r="Q31" s="4031">
        <v>26</v>
      </c>
      <c r="R31" s="4031">
        <v>15</v>
      </c>
      <c r="S31" s="4031">
        <v>7</v>
      </c>
      <c r="T31" s="4031">
        <v>9</v>
      </c>
      <c r="U31" s="4030">
        <v>10</v>
      </c>
      <c r="V31" s="4031">
        <v>45</v>
      </c>
      <c r="W31" s="4031">
        <v>44</v>
      </c>
      <c r="X31" s="4030">
        <v>33</v>
      </c>
      <c r="Y31" s="4031">
        <v>62</v>
      </c>
      <c r="Z31" s="4031">
        <v>30</v>
      </c>
      <c r="AA31" s="4031">
        <v>17</v>
      </c>
      <c r="AB31" s="4030">
        <v>29</v>
      </c>
      <c r="AC31" s="4031">
        <v>42</v>
      </c>
      <c r="AD31" s="4031">
        <v>34</v>
      </c>
      <c r="AE31" s="4031">
        <v>7</v>
      </c>
      <c r="AF31" s="4031">
        <v>4</v>
      </c>
      <c r="AG31" s="4030">
        <v>6</v>
      </c>
      <c r="AH31" s="4031">
        <v>50</v>
      </c>
      <c r="AI31" s="4030">
        <v>51</v>
      </c>
    </row>
    <row r="32" spans="1:35" ht="14">
      <c r="A32" s="4029" t="s">
        <v>138</v>
      </c>
      <c r="B32" s="3977">
        <v>0.14760000000000001</v>
      </c>
      <c r="C32" s="3978">
        <v>0.19769999999999999</v>
      </c>
      <c r="D32" s="3977">
        <v>9.5299999999999996E-2</v>
      </c>
      <c r="E32" s="3978">
        <v>0.1636</v>
      </c>
      <c r="F32" s="3978">
        <v>0.14180000000000001</v>
      </c>
      <c r="G32" s="3978">
        <v>0.12640000000000001</v>
      </c>
      <c r="H32" s="3978">
        <v>0.1235</v>
      </c>
      <c r="I32" s="3978">
        <v>0.1855</v>
      </c>
      <c r="J32" s="3977">
        <v>0.15240000000000001</v>
      </c>
      <c r="K32" s="3978">
        <v>0.18210000000000001</v>
      </c>
      <c r="L32" s="3978">
        <v>0.1774</v>
      </c>
      <c r="M32" s="3978">
        <v>0.11119999999999999</v>
      </c>
      <c r="N32" s="3978">
        <v>2.2200000000000001E-2</v>
      </c>
      <c r="O32" s="3978">
        <v>0.13639999999999999</v>
      </c>
      <c r="P32" s="3978">
        <v>0.18060000000000001</v>
      </c>
      <c r="Q32" s="3978">
        <v>0.1883</v>
      </c>
      <c r="R32" s="3978">
        <v>0.17649999999999999</v>
      </c>
      <c r="S32" s="3978">
        <v>0.1648</v>
      </c>
      <c r="T32" s="3978">
        <v>0.1019</v>
      </c>
      <c r="U32" s="3977">
        <v>0.12230000000000001</v>
      </c>
      <c r="V32" s="3978">
        <v>0.17849999999999999</v>
      </c>
      <c r="W32" s="3978">
        <v>0.13489999999999999</v>
      </c>
      <c r="X32" s="3977">
        <v>0.10539999999999999</v>
      </c>
      <c r="Y32" s="3978">
        <v>0.1883</v>
      </c>
      <c r="Z32" s="3978">
        <v>0.13109999999999999</v>
      </c>
      <c r="AA32" s="3978">
        <v>0.14019999999999999</v>
      </c>
      <c r="AB32" s="3977">
        <v>0.11360000000000001</v>
      </c>
      <c r="AC32" s="3978">
        <v>0.1173</v>
      </c>
      <c r="AD32" s="3978">
        <v>0.10249999999999999</v>
      </c>
      <c r="AE32" s="3978">
        <v>0.1066</v>
      </c>
      <c r="AF32" s="3978">
        <v>0.1656</v>
      </c>
      <c r="AG32" s="3977">
        <v>0.14099999999999999</v>
      </c>
      <c r="AH32" s="3978">
        <v>0.1216</v>
      </c>
      <c r="AI32" s="3977">
        <v>0.12870000000000001</v>
      </c>
    </row>
    <row r="33" spans="1:35" ht="14">
      <c r="A33" s="4029" t="s">
        <v>166</v>
      </c>
      <c r="B33" s="4030">
        <v>5</v>
      </c>
      <c r="C33" s="4031">
        <v>4</v>
      </c>
      <c r="D33" s="4030">
        <v>0</v>
      </c>
      <c r="E33" s="4031">
        <v>1</v>
      </c>
      <c r="F33" s="4031">
        <v>1</v>
      </c>
      <c r="G33" s="4031">
        <v>0</v>
      </c>
      <c r="H33" s="4031">
        <v>0</v>
      </c>
      <c r="I33" s="4031">
        <v>2</v>
      </c>
      <c r="J33" s="4030">
        <v>0</v>
      </c>
      <c r="K33" s="4031">
        <v>0</v>
      </c>
      <c r="L33" s="4031">
        <v>0</v>
      </c>
      <c r="M33" s="4031">
        <v>0</v>
      </c>
      <c r="N33" s="4031">
        <v>0</v>
      </c>
      <c r="O33" s="4031">
        <v>2</v>
      </c>
      <c r="P33" s="4031">
        <v>0</v>
      </c>
      <c r="Q33" s="4031">
        <v>0</v>
      </c>
      <c r="R33" s="4031">
        <v>0</v>
      </c>
      <c r="S33" s="4031">
        <v>0</v>
      </c>
      <c r="T33" s="4031">
        <v>0</v>
      </c>
      <c r="U33" s="4030">
        <v>2</v>
      </c>
      <c r="V33" s="4031">
        <v>2</v>
      </c>
      <c r="W33" s="4031">
        <v>1</v>
      </c>
      <c r="X33" s="4030">
        <v>0</v>
      </c>
      <c r="Y33" s="4031">
        <v>3</v>
      </c>
      <c r="Z33" s="4031">
        <v>1</v>
      </c>
      <c r="AA33" s="4031">
        <v>0</v>
      </c>
      <c r="AB33" s="4030">
        <v>1</v>
      </c>
      <c r="AC33" s="4031">
        <v>1</v>
      </c>
      <c r="AD33" s="4031">
        <v>2</v>
      </c>
      <c r="AE33" s="4031">
        <v>0</v>
      </c>
      <c r="AF33" s="4031">
        <v>0</v>
      </c>
      <c r="AG33" s="4030">
        <v>1</v>
      </c>
      <c r="AH33" s="4031">
        <v>4</v>
      </c>
      <c r="AI33" s="4030">
        <v>0</v>
      </c>
    </row>
    <row r="34" spans="1:35" ht="14">
      <c r="A34" s="4032" t="s">
        <v>138</v>
      </c>
      <c r="B34" s="3987">
        <v>4.7999999999999996E-3</v>
      </c>
      <c r="C34" s="3986">
        <v>8.6E-3</v>
      </c>
      <c r="D34" s="3987">
        <v>8.9999999999999998E-4</v>
      </c>
      <c r="E34" s="3986">
        <v>1.06E-2</v>
      </c>
      <c r="F34" s="3986">
        <v>4.3E-3</v>
      </c>
      <c r="G34" s="3986">
        <v>3.0000000000000001E-3</v>
      </c>
      <c r="H34" s="3986">
        <v>0</v>
      </c>
      <c r="I34" s="3986">
        <v>1.6500000000000001E-2</v>
      </c>
      <c r="J34" s="3987">
        <v>0</v>
      </c>
      <c r="K34" s="3986">
        <v>4.4000000000000003E-3</v>
      </c>
      <c r="L34" s="3986">
        <v>7.1999999999999998E-3</v>
      </c>
      <c r="M34" s="3986">
        <v>0</v>
      </c>
      <c r="N34" s="3986">
        <v>0</v>
      </c>
      <c r="O34" s="3986">
        <v>1.7999999999999999E-2</v>
      </c>
      <c r="P34" s="3986">
        <v>0</v>
      </c>
      <c r="Q34" s="3986">
        <v>0</v>
      </c>
      <c r="R34" s="3986">
        <v>0</v>
      </c>
      <c r="S34" s="3986">
        <v>0</v>
      </c>
      <c r="T34" s="3986">
        <v>0</v>
      </c>
      <c r="U34" s="3987">
        <v>2.1499999999999998E-2</v>
      </c>
      <c r="V34" s="3986">
        <v>6.8999999999999999E-3</v>
      </c>
      <c r="W34" s="3986">
        <v>2.7000000000000001E-3</v>
      </c>
      <c r="X34" s="3987">
        <v>0</v>
      </c>
      <c r="Y34" s="3986">
        <v>7.9000000000000008E-3</v>
      </c>
      <c r="Z34" s="3986">
        <v>4.4999999999999997E-3</v>
      </c>
      <c r="AA34" s="3986">
        <v>0</v>
      </c>
      <c r="AB34" s="3987">
        <v>3.3999999999999998E-3</v>
      </c>
      <c r="AC34" s="3986">
        <v>2.8999999999999998E-3</v>
      </c>
      <c r="AD34" s="3986">
        <v>5.7000000000000002E-3</v>
      </c>
      <c r="AE34" s="3986">
        <v>0</v>
      </c>
      <c r="AF34" s="3986">
        <v>0</v>
      </c>
      <c r="AG34" s="3987">
        <v>1.7299999999999999E-2</v>
      </c>
      <c r="AH34" s="3986">
        <v>9.7999999999999997E-3</v>
      </c>
      <c r="AI34" s="3987">
        <v>0</v>
      </c>
    </row>
    <row r="35" spans="1:35" ht="14">
      <c r="A35" s="4029" t="s">
        <v>149</v>
      </c>
      <c r="B35" s="4030">
        <v>943</v>
      </c>
      <c r="C35" s="4031">
        <v>481</v>
      </c>
      <c r="D35" s="4030">
        <v>462</v>
      </c>
      <c r="E35" s="4031">
        <v>98</v>
      </c>
      <c r="F35" s="4031">
        <v>165</v>
      </c>
      <c r="G35" s="4031">
        <v>155</v>
      </c>
      <c r="H35" s="4031">
        <v>157</v>
      </c>
      <c r="I35" s="4031">
        <v>140</v>
      </c>
      <c r="J35" s="4030">
        <v>228</v>
      </c>
      <c r="K35" s="4031">
        <v>90</v>
      </c>
      <c r="L35" s="4031">
        <v>65</v>
      </c>
      <c r="M35" s="4031">
        <v>127</v>
      </c>
      <c r="N35" s="4031">
        <v>37</v>
      </c>
      <c r="O35" s="4031">
        <v>106</v>
      </c>
      <c r="P35" s="4031">
        <v>84</v>
      </c>
      <c r="Q35" s="4031">
        <v>137</v>
      </c>
      <c r="R35" s="4031">
        <v>84</v>
      </c>
      <c r="S35" s="4031">
        <v>45</v>
      </c>
      <c r="T35" s="4031">
        <v>86</v>
      </c>
      <c r="U35" s="4030">
        <v>81</v>
      </c>
      <c r="V35" s="4031">
        <v>253</v>
      </c>
      <c r="W35" s="4031">
        <v>326</v>
      </c>
      <c r="X35" s="4030">
        <v>313</v>
      </c>
      <c r="Y35" s="4031">
        <v>330</v>
      </c>
      <c r="Z35" s="4031">
        <v>232</v>
      </c>
      <c r="AA35" s="4031">
        <v>124</v>
      </c>
      <c r="AB35" s="4030">
        <v>257</v>
      </c>
      <c r="AC35" s="4031">
        <v>354</v>
      </c>
      <c r="AD35" s="4031">
        <v>333</v>
      </c>
      <c r="AE35" s="4031">
        <v>62</v>
      </c>
      <c r="AF35" s="4031">
        <v>25</v>
      </c>
      <c r="AG35" s="4030">
        <v>41</v>
      </c>
      <c r="AH35" s="4031">
        <v>414</v>
      </c>
      <c r="AI35" s="4030">
        <v>393</v>
      </c>
    </row>
    <row r="36" spans="1:35" ht="14">
      <c r="A36" s="4032" t="s">
        <v>138</v>
      </c>
      <c r="B36" s="3996">
        <v>1.0001</v>
      </c>
      <c r="C36" s="3995">
        <v>1</v>
      </c>
      <c r="D36" s="3996">
        <v>1</v>
      </c>
      <c r="E36" s="3995">
        <v>1</v>
      </c>
      <c r="F36" s="3995">
        <v>1</v>
      </c>
      <c r="G36" s="3995">
        <v>0.99990000000000001</v>
      </c>
      <c r="H36" s="3995">
        <v>0.99990000000000001</v>
      </c>
      <c r="I36" s="3995">
        <v>1.0002</v>
      </c>
      <c r="J36" s="3996">
        <v>0.99990000000000001</v>
      </c>
      <c r="K36" s="3995">
        <v>1</v>
      </c>
      <c r="L36" s="3995">
        <v>1</v>
      </c>
      <c r="M36" s="3995">
        <v>0.99990000000000001</v>
      </c>
      <c r="N36" s="3995">
        <v>0.99990000000000001</v>
      </c>
      <c r="O36" s="3995">
        <v>0.99990000000000001</v>
      </c>
      <c r="P36" s="3995">
        <v>1</v>
      </c>
      <c r="Q36" s="3995">
        <v>0.99990000000000001</v>
      </c>
      <c r="R36" s="3995">
        <v>0.99990000000000001</v>
      </c>
      <c r="S36" s="3995">
        <v>0.99990000000000001</v>
      </c>
      <c r="T36" s="3995">
        <v>0.99990000000000001</v>
      </c>
      <c r="U36" s="3996">
        <v>0.99990000000000001</v>
      </c>
      <c r="V36" s="3995">
        <v>0.99990000000000001</v>
      </c>
      <c r="W36" s="3995">
        <v>0.99990000000000001</v>
      </c>
      <c r="X36" s="3996">
        <v>1.0001</v>
      </c>
      <c r="Y36" s="3995">
        <v>1</v>
      </c>
      <c r="Z36" s="3995">
        <v>1</v>
      </c>
      <c r="AA36" s="3995">
        <v>1</v>
      </c>
      <c r="AB36" s="3996">
        <v>1.0001</v>
      </c>
      <c r="AC36" s="3995">
        <v>0.99990000000000001</v>
      </c>
      <c r="AD36" s="3995">
        <v>1</v>
      </c>
      <c r="AE36" s="3995">
        <v>0.99990000000000001</v>
      </c>
      <c r="AF36" s="3995">
        <v>1</v>
      </c>
      <c r="AG36" s="3996">
        <v>1.0002</v>
      </c>
      <c r="AH36" s="3995">
        <v>1.0001</v>
      </c>
      <c r="AI36" s="3996">
        <v>1.0001</v>
      </c>
    </row>
  </sheetData>
  <mergeCells count="9">
    <mergeCell ref="AC9:AG9"/>
    <mergeCell ref="AH9:AI9"/>
    <mergeCell ref="C9:D9"/>
    <mergeCell ref="E9:J9"/>
    <mergeCell ref="A6:Y6"/>
    <mergeCell ref="A7:Y7"/>
    <mergeCell ref="K9:U9"/>
    <mergeCell ref="V9:X9"/>
    <mergeCell ref="Y9:AB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36"/>
  <sheetViews>
    <sheetView workbookViewId="0">
      <selection activeCell="O44" sqref="O44"/>
    </sheetView>
  </sheetViews>
  <sheetFormatPr baseColWidth="10" defaultColWidth="9.1640625" defaultRowHeight="13"/>
  <cols>
    <col min="1" max="1" width="30.6640625" style="4028" customWidth="1"/>
    <col min="2" max="34" width="10.6640625" style="4028" customWidth="1"/>
    <col min="35" max="16384" width="9.1640625" style="4028"/>
  </cols>
  <sheetData>
    <row r="1" spans="1:36" ht="23">
      <c r="A1" s="2" t="s">
        <v>95</v>
      </c>
    </row>
    <row r="2" spans="1:36" ht="18">
      <c r="A2" s="3" t="s">
        <v>96</v>
      </c>
    </row>
    <row r="3" spans="1:36">
      <c r="A3" s="4028" t="s">
        <v>97</v>
      </c>
    </row>
    <row r="5" spans="1:36" ht="14">
      <c r="A5" s="4027" t="s">
        <v>27</v>
      </c>
    </row>
    <row r="6" spans="1:36" ht="42" customHeight="1">
      <c r="A6" s="4056" t="s">
        <v>172</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167</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5"/>
      <c r="V9" s="4054" t="s">
        <v>153</v>
      </c>
      <c r="W9" s="4054"/>
      <c r="X9" s="4055"/>
      <c r="Y9" s="4054" t="s">
        <v>154</v>
      </c>
      <c r="Z9" s="4054"/>
      <c r="AA9" s="4054"/>
      <c r="AB9" s="4055"/>
      <c r="AC9" s="4054" t="s">
        <v>155</v>
      </c>
      <c r="AD9" s="4054"/>
      <c r="AE9" s="4054"/>
      <c r="AF9" s="4054"/>
      <c r="AG9" s="4055"/>
      <c r="AH9" s="4054" t="s">
        <v>156</v>
      </c>
      <c r="AI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115</v>
      </c>
      <c r="Q10" s="6" t="s">
        <v>116</v>
      </c>
      <c r="R10" s="6" t="s">
        <v>117</v>
      </c>
      <c r="S10" s="6" t="s">
        <v>118</v>
      </c>
      <c r="T10" s="6" t="s">
        <v>119</v>
      </c>
      <c r="U10" s="5" t="s">
        <v>120</v>
      </c>
      <c r="V10" s="6" t="s">
        <v>121</v>
      </c>
      <c r="W10" s="6" t="s">
        <v>122</v>
      </c>
      <c r="X10" s="5" t="s">
        <v>123</v>
      </c>
      <c r="Y10" s="6" t="s">
        <v>124</v>
      </c>
      <c r="Z10" s="6" t="s">
        <v>125</v>
      </c>
      <c r="AA10" s="6" t="s">
        <v>126</v>
      </c>
      <c r="AB10" s="5" t="s">
        <v>127</v>
      </c>
      <c r="AC10" s="6" t="s">
        <v>128</v>
      </c>
      <c r="AD10" s="6" t="s">
        <v>129</v>
      </c>
      <c r="AE10" s="6" t="s">
        <v>130</v>
      </c>
      <c r="AF10" s="6" t="s">
        <v>131</v>
      </c>
      <c r="AG10" s="5" t="s">
        <v>132</v>
      </c>
      <c r="AH10" s="4035" t="s">
        <v>133</v>
      </c>
      <c r="AI10" s="4036" t="s">
        <v>134</v>
      </c>
      <c r="AJ10" s="4037"/>
    </row>
    <row r="11" spans="1:36" ht="14">
      <c r="A11" s="4029" t="s">
        <v>135</v>
      </c>
      <c r="B11" s="4030">
        <v>959</v>
      </c>
      <c r="C11" s="4031">
        <v>505</v>
      </c>
      <c r="D11" s="4030">
        <v>454</v>
      </c>
      <c r="E11" s="4031">
        <v>69</v>
      </c>
      <c r="F11" s="4031">
        <v>161</v>
      </c>
      <c r="G11" s="4031">
        <v>146</v>
      </c>
      <c r="H11" s="4031">
        <v>171</v>
      </c>
      <c r="I11" s="4031">
        <v>196</v>
      </c>
      <c r="J11" s="4030">
        <v>216</v>
      </c>
      <c r="K11" s="4031">
        <v>88</v>
      </c>
      <c r="L11" s="4031">
        <v>72</v>
      </c>
      <c r="M11" s="4031">
        <v>97</v>
      </c>
      <c r="N11" s="4031">
        <v>39</v>
      </c>
      <c r="O11" s="4031">
        <v>92</v>
      </c>
      <c r="P11" s="4031">
        <v>95</v>
      </c>
      <c r="Q11" s="4031">
        <v>141</v>
      </c>
      <c r="R11" s="4031">
        <v>99</v>
      </c>
      <c r="S11" s="4031">
        <v>55</v>
      </c>
      <c r="T11" s="4031">
        <v>98</v>
      </c>
      <c r="U11" s="4030">
        <v>82</v>
      </c>
      <c r="V11" s="4031">
        <v>321</v>
      </c>
      <c r="W11" s="4031">
        <v>344</v>
      </c>
      <c r="X11" s="4030">
        <v>242</v>
      </c>
      <c r="Y11" s="4031">
        <v>213</v>
      </c>
      <c r="Z11" s="4031">
        <v>252</v>
      </c>
      <c r="AA11" s="4031">
        <v>150</v>
      </c>
      <c r="AB11" s="4030">
        <v>344</v>
      </c>
      <c r="AC11" s="4031">
        <v>367</v>
      </c>
      <c r="AD11" s="4031">
        <v>288</v>
      </c>
      <c r="AE11" s="4031">
        <v>65</v>
      </c>
      <c r="AF11" s="4031">
        <v>28</v>
      </c>
      <c r="AG11" s="4030">
        <v>78</v>
      </c>
      <c r="AH11" s="4038">
        <v>422</v>
      </c>
      <c r="AI11" s="4039">
        <v>391</v>
      </c>
      <c r="AJ11" s="4037"/>
    </row>
    <row r="12" spans="1:36" ht="14">
      <c r="A12" s="4032" t="s">
        <v>136</v>
      </c>
      <c r="B12" s="4033">
        <v>837</v>
      </c>
      <c r="C12" s="4034">
        <v>422</v>
      </c>
      <c r="D12" s="4033">
        <v>416</v>
      </c>
      <c r="E12" s="4034">
        <v>76</v>
      </c>
      <c r="F12" s="4034">
        <v>132</v>
      </c>
      <c r="G12" s="4034">
        <v>134</v>
      </c>
      <c r="H12" s="4034">
        <v>149</v>
      </c>
      <c r="I12" s="4034">
        <v>129</v>
      </c>
      <c r="J12" s="4033">
        <v>218</v>
      </c>
      <c r="K12" s="4034">
        <v>79</v>
      </c>
      <c r="L12" s="4034">
        <v>57</v>
      </c>
      <c r="M12" s="4034">
        <v>108</v>
      </c>
      <c r="N12" s="4034">
        <v>34</v>
      </c>
      <c r="O12" s="4034">
        <v>99</v>
      </c>
      <c r="P12" s="4034">
        <v>79</v>
      </c>
      <c r="Q12" s="4034">
        <v>118</v>
      </c>
      <c r="R12" s="4034">
        <v>77</v>
      </c>
      <c r="S12" s="4034">
        <v>39</v>
      </c>
      <c r="T12" s="4034">
        <v>77</v>
      </c>
      <c r="U12" s="4033">
        <v>68</v>
      </c>
      <c r="V12" s="4034">
        <v>212</v>
      </c>
      <c r="W12" s="4034">
        <v>304</v>
      </c>
      <c r="X12" s="4033">
        <v>279</v>
      </c>
      <c r="Y12" s="4034">
        <v>286</v>
      </c>
      <c r="Z12" s="4034">
        <v>209</v>
      </c>
      <c r="AA12" s="4034">
        <v>110</v>
      </c>
      <c r="AB12" s="4033">
        <v>232</v>
      </c>
      <c r="AC12" s="4034">
        <v>332</v>
      </c>
      <c r="AD12" s="4034">
        <v>306</v>
      </c>
      <c r="AE12" s="4034">
        <v>56</v>
      </c>
      <c r="AF12" s="4034">
        <v>24</v>
      </c>
      <c r="AG12" s="4033">
        <v>36</v>
      </c>
      <c r="AH12" s="4040">
        <v>385</v>
      </c>
      <c r="AI12" s="4041">
        <v>362</v>
      </c>
      <c r="AJ12" s="4037"/>
    </row>
    <row r="13" spans="1:36" ht="14">
      <c r="A13" s="4029" t="s">
        <v>158</v>
      </c>
      <c r="B13" s="4030">
        <v>284</v>
      </c>
      <c r="C13" s="4031">
        <v>124</v>
      </c>
      <c r="D13" s="4030">
        <v>161</v>
      </c>
      <c r="E13" s="4031">
        <v>11</v>
      </c>
      <c r="F13" s="4031">
        <v>28</v>
      </c>
      <c r="G13" s="4031">
        <v>33</v>
      </c>
      <c r="H13" s="4031">
        <v>50</v>
      </c>
      <c r="I13" s="4031">
        <v>45</v>
      </c>
      <c r="J13" s="4030">
        <v>117</v>
      </c>
      <c r="K13" s="4031">
        <v>25</v>
      </c>
      <c r="L13" s="4031">
        <v>20</v>
      </c>
      <c r="M13" s="4031">
        <v>36</v>
      </c>
      <c r="N13" s="4031">
        <v>14</v>
      </c>
      <c r="O13" s="4031">
        <v>34</v>
      </c>
      <c r="P13" s="4031">
        <v>19</v>
      </c>
      <c r="Q13" s="4031">
        <v>50</v>
      </c>
      <c r="R13" s="4031">
        <v>25</v>
      </c>
      <c r="S13" s="4031">
        <v>13</v>
      </c>
      <c r="T13" s="4031">
        <v>28</v>
      </c>
      <c r="U13" s="4030">
        <v>20</v>
      </c>
      <c r="V13" s="4031">
        <v>41</v>
      </c>
      <c r="W13" s="4031">
        <v>128</v>
      </c>
      <c r="X13" s="4030">
        <v>105</v>
      </c>
      <c r="Y13" s="4031">
        <v>95</v>
      </c>
      <c r="Z13" s="4031">
        <v>73</v>
      </c>
      <c r="AA13" s="4031">
        <v>46</v>
      </c>
      <c r="AB13" s="4030">
        <v>71</v>
      </c>
      <c r="AC13" s="4031">
        <v>247</v>
      </c>
      <c r="AD13" s="4031">
        <v>17</v>
      </c>
      <c r="AE13" s="4031">
        <v>6</v>
      </c>
      <c r="AF13" s="4031">
        <v>0</v>
      </c>
      <c r="AG13" s="4030">
        <v>2</v>
      </c>
      <c r="AH13" s="4038">
        <v>185</v>
      </c>
      <c r="AI13" s="4039">
        <v>85</v>
      </c>
      <c r="AJ13" s="4037"/>
    </row>
    <row r="14" spans="1:36" ht="14">
      <c r="A14" s="4029" t="s">
        <v>138</v>
      </c>
      <c r="B14" s="3977">
        <v>0.3397</v>
      </c>
      <c r="C14" s="3978">
        <v>0.29299999999999998</v>
      </c>
      <c r="D14" s="3977">
        <v>0.3871</v>
      </c>
      <c r="E14" s="3978">
        <v>0.1482</v>
      </c>
      <c r="F14" s="3978">
        <v>0.21099999999999999</v>
      </c>
      <c r="G14" s="3978">
        <v>0.24679999999999999</v>
      </c>
      <c r="H14" s="3978">
        <v>0.3397</v>
      </c>
      <c r="I14" s="3978">
        <v>0.34639999999999999</v>
      </c>
      <c r="J14" s="3977">
        <v>0.53839999999999999</v>
      </c>
      <c r="K14" s="3978">
        <v>0.32019999999999998</v>
      </c>
      <c r="L14" s="3978">
        <v>0.35759999999999997</v>
      </c>
      <c r="M14" s="3978">
        <v>0.33</v>
      </c>
      <c r="N14" s="3978">
        <v>0.40589999999999998</v>
      </c>
      <c r="O14" s="3978">
        <v>0.34129999999999999</v>
      </c>
      <c r="P14" s="3978">
        <v>0.24179999999999999</v>
      </c>
      <c r="Q14" s="3978">
        <v>0.42670000000000002</v>
      </c>
      <c r="R14" s="3978">
        <v>0.32269999999999999</v>
      </c>
      <c r="S14" s="3978">
        <v>0.34110000000000001</v>
      </c>
      <c r="T14" s="3978">
        <v>0.35899999999999999</v>
      </c>
      <c r="U14" s="3977">
        <v>0.29270000000000002</v>
      </c>
      <c r="V14" s="3978">
        <v>0.1928</v>
      </c>
      <c r="W14" s="3978">
        <v>0.42030000000000001</v>
      </c>
      <c r="X14" s="3977">
        <v>0.3755</v>
      </c>
      <c r="Y14" s="3978">
        <v>0.3322</v>
      </c>
      <c r="Z14" s="3978">
        <v>0.35</v>
      </c>
      <c r="AA14" s="3978">
        <v>0.4143</v>
      </c>
      <c r="AB14" s="3977">
        <v>0.30430000000000001</v>
      </c>
      <c r="AC14" s="3978">
        <v>0.74390000000000001</v>
      </c>
      <c r="AD14" s="3978">
        <v>5.6899999999999999E-2</v>
      </c>
      <c r="AE14" s="3978">
        <v>0.1143</v>
      </c>
      <c r="AF14" s="3978">
        <v>0</v>
      </c>
      <c r="AG14" s="3977">
        <v>4.53E-2</v>
      </c>
      <c r="AH14" s="4042">
        <v>0.48110000000000003</v>
      </c>
      <c r="AI14" s="4043">
        <v>0.23569999999999999</v>
      </c>
      <c r="AJ14" s="4037"/>
    </row>
    <row r="15" spans="1:36" ht="14">
      <c r="A15" s="4029" t="s">
        <v>159</v>
      </c>
      <c r="B15" s="4030">
        <v>249</v>
      </c>
      <c r="C15" s="4031">
        <v>134</v>
      </c>
      <c r="D15" s="4030">
        <v>115</v>
      </c>
      <c r="E15" s="4031">
        <v>43</v>
      </c>
      <c r="F15" s="4031">
        <v>65</v>
      </c>
      <c r="G15" s="4031">
        <v>47</v>
      </c>
      <c r="H15" s="4031">
        <v>33</v>
      </c>
      <c r="I15" s="4031">
        <v>31</v>
      </c>
      <c r="J15" s="4030">
        <v>31</v>
      </c>
      <c r="K15" s="4031">
        <v>22</v>
      </c>
      <c r="L15" s="4031">
        <v>13</v>
      </c>
      <c r="M15" s="4031">
        <v>36</v>
      </c>
      <c r="N15" s="4031">
        <v>14</v>
      </c>
      <c r="O15" s="4031">
        <v>39</v>
      </c>
      <c r="P15" s="4031">
        <v>14</v>
      </c>
      <c r="Q15" s="4031">
        <v>25</v>
      </c>
      <c r="R15" s="4031">
        <v>21</v>
      </c>
      <c r="S15" s="4031">
        <v>11</v>
      </c>
      <c r="T15" s="4031">
        <v>28</v>
      </c>
      <c r="U15" s="4030">
        <v>26</v>
      </c>
      <c r="V15" s="4031">
        <v>98</v>
      </c>
      <c r="W15" s="4031">
        <v>81</v>
      </c>
      <c r="X15" s="4030">
        <v>60</v>
      </c>
      <c r="Y15" s="4031">
        <v>90</v>
      </c>
      <c r="Z15" s="4031">
        <v>69</v>
      </c>
      <c r="AA15" s="4031">
        <v>28</v>
      </c>
      <c r="AB15" s="4030">
        <v>62</v>
      </c>
      <c r="AC15" s="4031">
        <v>4</v>
      </c>
      <c r="AD15" s="4031">
        <v>220</v>
      </c>
      <c r="AE15" s="4031">
        <v>3</v>
      </c>
      <c r="AF15" s="4031">
        <v>1</v>
      </c>
      <c r="AG15" s="4030">
        <v>2</v>
      </c>
      <c r="AH15" s="4038">
        <v>81</v>
      </c>
      <c r="AI15" s="4039">
        <v>134</v>
      </c>
      <c r="AJ15" s="4037"/>
    </row>
    <row r="16" spans="1:36" ht="14">
      <c r="A16" s="4029" t="s">
        <v>138</v>
      </c>
      <c r="B16" s="3977">
        <v>0.2979</v>
      </c>
      <c r="C16" s="3978">
        <v>0.31859999999999999</v>
      </c>
      <c r="D16" s="3977">
        <v>0.27689999999999998</v>
      </c>
      <c r="E16" s="3978">
        <v>0.56410000000000005</v>
      </c>
      <c r="F16" s="3978">
        <v>0.4904</v>
      </c>
      <c r="G16" s="3978">
        <v>0.3498</v>
      </c>
      <c r="H16" s="3978">
        <v>0.22109999999999999</v>
      </c>
      <c r="I16" s="3978">
        <v>0.23830000000000001</v>
      </c>
      <c r="J16" s="3977">
        <v>0.1434</v>
      </c>
      <c r="K16" s="3978">
        <v>0.2762</v>
      </c>
      <c r="L16" s="3978">
        <v>0.21859999999999999</v>
      </c>
      <c r="M16" s="3978">
        <v>0.33300000000000002</v>
      </c>
      <c r="N16" s="3978">
        <v>0.40500000000000003</v>
      </c>
      <c r="O16" s="3978">
        <v>0.39</v>
      </c>
      <c r="P16" s="3978">
        <v>0.17319999999999999</v>
      </c>
      <c r="Q16" s="3978">
        <v>0.21540000000000001</v>
      </c>
      <c r="R16" s="3978">
        <v>0.27700000000000002</v>
      </c>
      <c r="S16" s="3978">
        <v>0.27100000000000002</v>
      </c>
      <c r="T16" s="3978">
        <v>0.36380000000000001</v>
      </c>
      <c r="U16" s="3977">
        <v>0.38690000000000002</v>
      </c>
      <c r="V16" s="3978">
        <v>0.46110000000000001</v>
      </c>
      <c r="W16" s="3978">
        <v>0.2671</v>
      </c>
      <c r="X16" s="3977">
        <v>0.21629999999999999</v>
      </c>
      <c r="Y16" s="3978">
        <v>0.3135</v>
      </c>
      <c r="Z16" s="3978">
        <v>0.33260000000000001</v>
      </c>
      <c r="AA16" s="3978">
        <v>0.25569999999999998</v>
      </c>
      <c r="AB16" s="3977">
        <v>0.26740000000000003</v>
      </c>
      <c r="AC16" s="3978">
        <v>1.2E-2</v>
      </c>
      <c r="AD16" s="3978">
        <v>0.71879999999999999</v>
      </c>
      <c r="AE16" s="3978">
        <v>4.7E-2</v>
      </c>
      <c r="AF16" s="3978">
        <v>4.1500000000000002E-2</v>
      </c>
      <c r="AG16" s="3977">
        <v>4.3999999999999997E-2</v>
      </c>
      <c r="AH16" s="4042">
        <v>0.21099999999999999</v>
      </c>
      <c r="AI16" s="4043">
        <v>0.37190000000000001</v>
      </c>
      <c r="AJ16" s="4037"/>
    </row>
    <row r="17" spans="1:36" ht="14">
      <c r="A17" s="4029" t="s">
        <v>160</v>
      </c>
      <c r="B17" s="4030">
        <v>47</v>
      </c>
      <c r="C17" s="4031">
        <v>25</v>
      </c>
      <c r="D17" s="4030">
        <v>22</v>
      </c>
      <c r="E17" s="4031">
        <v>3</v>
      </c>
      <c r="F17" s="4031">
        <v>8</v>
      </c>
      <c r="G17" s="4031">
        <v>10</v>
      </c>
      <c r="H17" s="4031">
        <v>10</v>
      </c>
      <c r="I17" s="4031">
        <v>9</v>
      </c>
      <c r="J17" s="4030">
        <v>7</v>
      </c>
      <c r="K17" s="4031">
        <v>7</v>
      </c>
      <c r="L17" s="4031">
        <v>1</v>
      </c>
      <c r="M17" s="4031">
        <v>13</v>
      </c>
      <c r="N17" s="4031">
        <v>2</v>
      </c>
      <c r="O17" s="4031">
        <v>3</v>
      </c>
      <c r="P17" s="4031">
        <v>4</v>
      </c>
      <c r="Q17" s="4031">
        <v>6</v>
      </c>
      <c r="R17" s="4031">
        <v>5</v>
      </c>
      <c r="S17" s="4031">
        <v>0</v>
      </c>
      <c r="T17" s="4031">
        <v>4</v>
      </c>
      <c r="U17" s="4030">
        <v>2</v>
      </c>
      <c r="V17" s="4031">
        <v>6</v>
      </c>
      <c r="W17" s="4031">
        <v>12</v>
      </c>
      <c r="X17" s="4030">
        <v>27</v>
      </c>
      <c r="Y17" s="4031">
        <v>14</v>
      </c>
      <c r="Z17" s="4031">
        <v>3</v>
      </c>
      <c r="AA17" s="4031">
        <v>6</v>
      </c>
      <c r="AB17" s="4030">
        <v>24</v>
      </c>
      <c r="AC17" s="4031">
        <v>7</v>
      </c>
      <c r="AD17" s="4031">
        <v>5</v>
      </c>
      <c r="AE17" s="4031">
        <v>29</v>
      </c>
      <c r="AF17" s="4031">
        <v>0</v>
      </c>
      <c r="AG17" s="4030">
        <v>0</v>
      </c>
      <c r="AH17" s="4038">
        <v>17</v>
      </c>
      <c r="AI17" s="4039">
        <v>25</v>
      </c>
      <c r="AJ17" s="4037"/>
    </row>
    <row r="18" spans="1:36" ht="14">
      <c r="A18" s="4029" t="s">
        <v>138</v>
      </c>
      <c r="B18" s="3977">
        <v>5.62E-2</v>
      </c>
      <c r="C18" s="3978">
        <v>5.8299999999999998E-2</v>
      </c>
      <c r="D18" s="3977">
        <v>5.4100000000000002E-2</v>
      </c>
      <c r="E18" s="3978">
        <v>4.4699999999999997E-2</v>
      </c>
      <c r="F18" s="3978">
        <v>6.0299999999999999E-2</v>
      </c>
      <c r="G18" s="3978">
        <v>7.3499999999999996E-2</v>
      </c>
      <c r="H18" s="3978">
        <v>6.8500000000000005E-2</v>
      </c>
      <c r="I18" s="3978">
        <v>6.93E-2</v>
      </c>
      <c r="J18" s="3977">
        <v>3.09E-2</v>
      </c>
      <c r="K18" s="3978">
        <v>8.3400000000000002E-2</v>
      </c>
      <c r="L18" s="3978">
        <v>2.01E-2</v>
      </c>
      <c r="M18" s="3978">
        <v>0.1166</v>
      </c>
      <c r="N18" s="3978">
        <v>6.5500000000000003E-2</v>
      </c>
      <c r="O18" s="3978">
        <v>3.0099999999999998E-2</v>
      </c>
      <c r="P18" s="3978">
        <v>5.3100000000000001E-2</v>
      </c>
      <c r="Q18" s="3978">
        <v>5.2600000000000001E-2</v>
      </c>
      <c r="R18" s="3978">
        <v>6.1800000000000001E-2</v>
      </c>
      <c r="S18" s="3978">
        <v>0</v>
      </c>
      <c r="T18" s="3978">
        <v>5.45E-2</v>
      </c>
      <c r="U18" s="3977">
        <v>3.1199999999999999E-2</v>
      </c>
      <c r="V18" s="3978">
        <v>2.8500000000000001E-2</v>
      </c>
      <c r="W18" s="3978">
        <v>4.0899999999999999E-2</v>
      </c>
      <c r="X18" s="3977">
        <v>9.7799999999999998E-2</v>
      </c>
      <c r="Y18" s="3978">
        <v>4.7500000000000001E-2</v>
      </c>
      <c r="Z18" s="3978">
        <v>1.5299999999999999E-2</v>
      </c>
      <c r="AA18" s="3978">
        <v>5.33E-2</v>
      </c>
      <c r="AB18" s="3977">
        <v>0.105</v>
      </c>
      <c r="AC18" s="3978">
        <v>1.9599999999999999E-2</v>
      </c>
      <c r="AD18" s="3978">
        <v>1.61E-2</v>
      </c>
      <c r="AE18" s="3978">
        <v>0.52539999999999998</v>
      </c>
      <c r="AF18" s="3978">
        <v>0</v>
      </c>
      <c r="AG18" s="3977">
        <v>1.04E-2</v>
      </c>
      <c r="AH18" s="4042">
        <v>4.3400000000000001E-2</v>
      </c>
      <c r="AI18" s="4043">
        <v>6.88E-2</v>
      </c>
      <c r="AJ18" s="4037"/>
    </row>
    <row r="19" spans="1:36" ht="14">
      <c r="A19" s="4029" t="s">
        <v>161</v>
      </c>
      <c r="B19" s="4030">
        <v>14</v>
      </c>
      <c r="C19" s="4031">
        <v>8</v>
      </c>
      <c r="D19" s="4030">
        <v>5</v>
      </c>
      <c r="E19" s="4031">
        <v>2</v>
      </c>
      <c r="F19" s="4031">
        <v>1</v>
      </c>
      <c r="G19" s="4031">
        <v>1</v>
      </c>
      <c r="H19" s="4031">
        <v>3</v>
      </c>
      <c r="I19" s="4031">
        <v>3</v>
      </c>
      <c r="J19" s="4030">
        <v>4</v>
      </c>
      <c r="K19" s="4031">
        <v>1</v>
      </c>
      <c r="L19" s="4031">
        <v>2</v>
      </c>
      <c r="M19" s="4031">
        <v>2</v>
      </c>
      <c r="N19" s="4031">
        <v>1</v>
      </c>
      <c r="O19" s="4031">
        <v>1</v>
      </c>
      <c r="P19" s="4031">
        <v>1</v>
      </c>
      <c r="Q19" s="4031">
        <v>2</v>
      </c>
      <c r="R19" s="4031">
        <v>0</v>
      </c>
      <c r="S19" s="4031">
        <v>1</v>
      </c>
      <c r="T19" s="4031">
        <v>2</v>
      </c>
      <c r="U19" s="4030">
        <v>0</v>
      </c>
      <c r="V19" s="4031">
        <v>3</v>
      </c>
      <c r="W19" s="4031">
        <v>3</v>
      </c>
      <c r="X19" s="4030">
        <v>7</v>
      </c>
      <c r="Y19" s="4031">
        <v>2</v>
      </c>
      <c r="Z19" s="4031">
        <v>7</v>
      </c>
      <c r="AA19" s="4031">
        <v>1</v>
      </c>
      <c r="AB19" s="4030">
        <v>5</v>
      </c>
      <c r="AC19" s="4031">
        <v>1</v>
      </c>
      <c r="AD19" s="4031">
        <v>3</v>
      </c>
      <c r="AE19" s="4031">
        <v>1</v>
      </c>
      <c r="AF19" s="4031">
        <v>0</v>
      </c>
      <c r="AG19" s="4030">
        <v>6</v>
      </c>
      <c r="AH19" s="4038">
        <v>4</v>
      </c>
      <c r="AI19" s="4039">
        <v>7</v>
      </c>
      <c r="AJ19" s="4037"/>
    </row>
    <row r="20" spans="1:36" ht="14">
      <c r="A20" s="4029" t="s">
        <v>138</v>
      </c>
      <c r="B20" s="3977">
        <v>1.66E-2</v>
      </c>
      <c r="C20" s="3978">
        <v>2.01E-2</v>
      </c>
      <c r="D20" s="3977">
        <v>1.3100000000000001E-2</v>
      </c>
      <c r="E20" s="3978">
        <v>2.01E-2</v>
      </c>
      <c r="F20" s="3978">
        <v>7.3000000000000001E-3</v>
      </c>
      <c r="G20" s="3978">
        <v>4.1999999999999997E-3</v>
      </c>
      <c r="H20" s="3978">
        <v>2.2700000000000001E-2</v>
      </c>
      <c r="I20" s="3978">
        <v>2.53E-2</v>
      </c>
      <c r="J20" s="3977">
        <v>1.9400000000000001E-2</v>
      </c>
      <c r="K20" s="3978">
        <v>1.06E-2</v>
      </c>
      <c r="L20" s="3978">
        <v>3.3799999999999997E-2</v>
      </c>
      <c r="M20" s="3978">
        <v>1.7899999999999999E-2</v>
      </c>
      <c r="N20" s="3978">
        <v>2.3400000000000001E-2</v>
      </c>
      <c r="O20" s="3978">
        <v>1.49E-2</v>
      </c>
      <c r="P20" s="3978">
        <v>1.3899999999999999E-2</v>
      </c>
      <c r="Q20" s="3978">
        <v>1.95E-2</v>
      </c>
      <c r="R20" s="3978">
        <v>5.4999999999999997E-3</v>
      </c>
      <c r="S20" s="3978">
        <v>1.8499999999999999E-2</v>
      </c>
      <c r="T20" s="3978">
        <v>3.0700000000000002E-2</v>
      </c>
      <c r="U20" s="3977">
        <v>0</v>
      </c>
      <c r="V20" s="3978">
        <v>1.6400000000000001E-2</v>
      </c>
      <c r="W20" s="3978">
        <v>1.11E-2</v>
      </c>
      <c r="X20" s="3977">
        <v>2.3699999999999999E-2</v>
      </c>
      <c r="Y20" s="3978">
        <v>5.8999999999999999E-3</v>
      </c>
      <c r="Z20" s="3978">
        <v>3.15E-2</v>
      </c>
      <c r="AA20" s="3978">
        <v>6.0000000000000001E-3</v>
      </c>
      <c r="AB20" s="3977">
        <v>2.1399999999999999E-2</v>
      </c>
      <c r="AC20" s="3978">
        <v>2.2000000000000001E-3</v>
      </c>
      <c r="AD20" s="3978">
        <v>9.9000000000000008E-3</v>
      </c>
      <c r="AE20" s="3978">
        <v>1.43E-2</v>
      </c>
      <c r="AF20" s="3978">
        <v>1.7999999999999999E-2</v>
      </c>
      <c r="AG20" s="3977">
        <v>0.1739</v>
      </c>
      <c r="AH20" s="4042">
        <v>1.0699999999999999E-2</v>
      </c>
      <c r="AI20" s="4043">
        <v>2.0500000000000001E-2</v>
      </c>
      <c r="AJ20" s="4037"/>
    </row>
    <row r="21" spans="1:36" ht="14">
      <c r="A21" s="4029" t="s">
        <v>162</v>
      </c>
      <c r="B21" s="4030">
        <v>39</v>
      </c>
      <c r="C21" s="4031">
        <v>16</v>
      </c>
      <c r="D21" s="4030">
        <v>23</v>
      </c>
      <c r="E21" s="4031">
        <v>1</v>
      </c>
      <c r="F21" s="4031">
        <v>2</v>
      </c>
      <c r="G21" s="4031">
        <v>5</v>
      </c>
      <c r="H21" s="4031">
        <v>15</v>
      </c>
      <c r="I21" s="4031">
        <v>5</v>
      </c>
      <c r="J21" s="4030">
        <v>10</v>
      </c>
      <c r="K21" s="4031">
        <v>3</v>
      </c>
      <c r="L21" s="4031">
        <v>8</v>
      </c>
      <c r="M21" s="4031">
        <v>1</v>
      </c>
      <c r="N21" s="4031">
        <v>0</v>
      </c>
      <c r="O21" s="4031">
        <v>2</v>
      </c>
      <c r="P21" s="4031">
        <v>4</v>
      </c>
      <c r="Q21" s="4031">
        <v>5</v>
      </c>
      <c r="R21" s="4031">
        <v>9</v>
      </c>
      <c r="S21" s="4031">
        <v>2</v>
      </c>
      <c r="T21" s="4031">
        <v>2</v>
      </c>
      <c r="U21" s="4030">
        <v>2</v>
      </c>
      <c r="V21" s="4031">
        <v>14</v>
      </c>
      <c r="W21" s="4031">
        <v>13</v>
      </c>
      <c r="X21" s="4030">
        <v>11</v>
      </c>
      <c r="Y21" s="4031">
        <v>20</v>
      </c>
      <c r="Z21" s="4031">
        <v>10</v>
      </c>
      <c r="AA21" s="4031">
        <v>4</v>
      </c>
      <c r="AB21" s="4030">
        <v>5</v>
      </c>
      <c r="AC21" s="4031">
        <v>18</v>
      </c>
      <c r="AD21" s="4031">
        <v>3</v>
      </c>
      <c r="AE21" s="4031">
        <v>1</v>
      </c>
      <c r="AF21" s="4031">
        <v>0</v>
      </c>
      <c r="AG21" s="4030">
        <v>14</v>
      </c>
      <c r="AH21" s="4038">
        <v>37</v>
      </c>
      <c r="AI21" s="4039">
        <v>1</v>
      </c>
      <c r="AJ21" s="4037"/>
    </row>
    <row r="22" spans="1:36" ht="14">
      <c r="A22" s="4029" t="s">
        <v>138</v>
      </c>
      <c r="B22" s="3977">
        <v>4.6300000000000001E-2</v>
      </c>
      <c r="C22" s="3978">
        <v>3.7999999999999999E-2</v>
      </c>
      <c r="D22" s="3977">
        <v>5.4699999999999999E-2</v>
      </c>
      <c r="E22" s="3978">
        <v>1.6799999999999999E-2</v>
      </c>
      <c r="F22" s="3978">
        <v>1.7600000000000001E-2</v>
      </c>
      <c r="G22" s="3978">
        <v>4.0399999999999998E-2</v>
      </c>
      <c r="H22" s="3978">
        <v>0.1002</v>
      </c>
      <c r="I22" s="3978">
        <v>3.5000000000000003E-2</v>
      </c>
      <c r="J22" s="3977">
        <v>4.7600000000000003E-2</v>
      </c>
      <c r="K22" s="3978">
        <v>3.1600000000000003E-2</v>
      </c>
      <c r="L22" s="3978">
        <v>0.1426</v>
      </c>
      <c r="M22" s="3978">
        <v>8.0000000000000002E-3</v>
      </c>
      <c r="N22" s="3978">
        <v>0</v>
      </c>
      <c r="O22" s="3978">
        <v>2.3800000000000002E-2</v>
      </c>
      <c r="P22" s="3978">
        <v>5.2999999999999999E-2</v>
      </c>
      <c r="Q22" s="3978">
        <v>4.1500000000000002E-2</v>
      </c>
      <c r="R22" s="3978">
        <v>0.1142</v>
      </c>
      <c r="S22" s="3978">
        <v>5.5599999999999997E-2</v>
      </c>
      <c r="T22" s="3978">
        <v>0.03</v>
      </c>
      <c r="U22" s="3977">
        <v>3.6700000000000003E-2</v>
      </c>
      <c r="V22" s="3978">
        <v>6.59E-2</v>
      </c>
      <c r="W22" s="3978">
        <v>4.1599999999999998E-2</v>
      </c>
      <c r="X22" s="3977">
        <v>3.7999999999999999E-2</v>
      </c>
      <c r="Y22" s="3978">
        <v>6.9599999999999995E-2</v>
      </c>
      <c r="Z22" s="3978">
        <v>4.6899999999999997E-2</v>
      </c>
      <c r="AA22" s="3978">
        <v>3.6700000000000003E-2</v>
      </c>
      <c r="AB22" s="3977">
        <v>2.1600000000000001E-2</v>
      </c>
      <c r="AC22" s="3978">
        <v>5.5100000000000003E-2</v>
      </c>
      <c r="AD22" s="3978">
        <v>9.4999999999999998E-3</v>
      </c>
      <c r="AE22" s="3978">
        <v>1.7999999999999999E-2</v>
      </c>
      <c r="AF22" s="3978">
        <v>0</v>
      </c>
      <c r="AG22" s="3977">
        <v>0.37480000000000002</v>
      </c>
      <c r="AH22" s="4042">
        <v>9.6199999999999994E-2</v>
      </c>
      <c r="AI22" s="4043">
        <v>2.8E-3</v>
      </c>
      <c r="AJ22" s="4037"/>
    </row>
    <row r="23" spans="1:36" ht="14">
      <c r="A23" s="4029" t="s">
        <v>173</v>
      </c>
      <c r="B23" s="4030">
        <v>4</v>
      </c>
      <c r="C23" s="4031">
        <v>3</v>
      </c>
      <c r="D23" s="4030">
        <v>2</v>
      </c>
      <c r="E23" s="4031">
        <v>0</v>
      </c>
      <c r="F23" s="4031">
        <v>1</v>
      </c>
      <c r="G23" s="4031">
        <v>0</v>
      </c>
      <c r="H23" s="4031">
        <v>1</v>
      </c>
      <c r="I23" s="4031">
        <v>1</v>
      </c>
      <c r="J23" s="4030">
        <v>1</v>
      </c>
      <c r="K23" s="4031">
        <v>0</v>
      </c>
      <c r="L23" s="4031">
        <v>0</v>
      </c>
      <c r="M23" s="4031">
        <v>0</v>
      </c>
      <c r="N23" s="4031">
        <v>0</v>
      </c>
      <c r="O23" s="4031">
        <v>0</v>
      </c>
      <c r="P23" s="4031">
        <v>0</v>
      </c>
      <c r="Q23" s="4031">
        <v>0</v>
      </c>
      <c r="R23" s="4031">
        <v>0</v>
      </c>
      <c r="S23" s="4031">
        <v>4</v>
      </c>
      <c r="T23" s="4031">
        <v>0</v>
      </c>
      <c r="U23" s="4030">
        <v>0</v>
      </c>
      <c r="V23" s="4031">
        <v>2</v>
      </c>
      <c r="W23" s="4031">
        <v>1</v>
      </c>
      <c r="X23" s="4030">
        <v>1</v>
      </c>
      <c r="Y23" s="4031">
        <v>1</v>
      </c>
      <c r="Z23" s="4031">
        <v>1</v>
      </c>
      <c r="AA23" s="4031">
        <v>0</v>
      </c>
      <c r="AB23" s="4030">
        <v>2</v>
      </c>
      <c r="AC23" s="4031">
        <v>0</v>
      </c>
      <c r="AD23" s="4031">
        <v>1</v>
      </c>
      <c r="AE23" s="4031">
        <v>0</v>
      </c>
      <c r="AF23" s="4031">
        <v>0</v>
      </c>
      <c r="AG23" s="4030">
        <v>3</v>
      </c>
      <c r="AH23" s="4038">
        <v>3</v>
      </c>
      <c r="AI23" s="4039">
        <v>1</v>
      </c>
      <c r="AJ23" s="4037"/>
    </row>
    <row r="24" spans="1:36" ht="14">
      <c r="A24" s="4029" t="s">
        <v>138</v>
      </c>
      <c r="B24" s="3977">
        <v>5.0000000000000001E-3</v>
      </c>
      <c r="C24" s="3978">
        <v>6.1000000000000004E-3</v>
      </c>
      <c r="D24" s="3977">
        <v>3.8E-3</v>
      </c>
      <c r="E24" s="3978">
        <v>0</v>
      </c>
      <c r="F24" s="3978">
        <v>7.1000000000000004E-3</v>
      </c>
      <c r="G24" s="3978">
        <v>0</v>
      </c>
      <c r="H24" s="3978">
        <v>8.8000000000000005E-3</v>
      </c>
      <c r="I24" s="3978">
        <v>5.4000000000000003E-3</v>
      </c>
      <c r="J24" s="3977">
        <v>5.4999999999999997E-3</v>
      </c>
      <c r="K24" s="3978">
        <v>0</v>
      </c>
      <c r="L24" s="3978">
        <v>0</v>
      </c>
      <c r="M24" s="3978">
        <v>0</v>
      </c>
      <c r="N24" s="3978">
        <v>0</v>
      </c>
      <c r="O24" s="3978">
        <v>0</v>
      </c>
      <c r="P24" s="3978">
        <v>0</v>
      </c>
      <c r="Q24" s="3978">
        <v>0</v>
      </c>
      <c r="R24" s="3978">
        <v>0</v>
      </c>
      <c r="S24" s="3978">
        <v>0.1065</v>
      </c>
      <c r="T24" s="3978">
        <v>0</v>
      </c>
      <c r="U24" s="3977">
        <v>0</v>
      </c>
      <c r="V24" s="3978">
        <v>1.03E-2</v>
      </c>
      <c r="W24" s="3978">
        <v>2.5000000000000001E-3</v>
      </c>
      <c r="X24" s="3977">
        <v>3.3E-3</v>
      </c>
      <c r="Y24" s="3978">
        <v>4.7999999999999996E-3</v>
      </c>
      <c r="Z24" s="3978">
        <v>5.0000000000000001E-3</v>
      </c>
      <c r="AA24" s="3978">
        <v>1.1999999999999999E-3</v>
      </c>
      <c r="AB24" s="3977">
        <v>6.8999999999999999E-3</v>
      </c>
      <c r="AC24" s="3978">
        <v>0</v>
      </c>
      <c r="AD24" s="3978">
        <v>2.2000000000000001E-3</v>
      </c>
      <c r="AE24" s="3978">
        <v>0</v>
      </c>
      <c r="AF24" s="3978">
        <v>0</v>
      </c>
      <c r="AG24" s="3977">
        <v>9.5699999999999993E-2</v>
      </c>
      <c r="AH24" s="4042">
        <v>8.0000000000000002E-3</v>
      </c>
      <c r="AI24" s="4043">
        <v>2.0999999999999999E-3</v>
      </c>
      <c r="AJ24" s="4037"/>
    </row>
    <row r="25" spans="1:36" ht="14">
      <c r="A25" s="4029" t="s">
        <v>163</v>
      </c>
      <c r="B25" s="4030">
        <v>23</v>
      </c>
      <c r="C25" s="4031">
        <v>9</v>
      </c>
      <c r="D25" s="4030">
        <v>14</v>
      </c>
      <c r="E25" s="4031">
        <v>2</v>
      </c>
      <c r="F25" s="4031">
        <v>4</v>
      </c>
      <c r="G25" s="4031">
        <v>7</v>
      </c>
      <c r="H25" s="4031">
        <v>5</v>
      </c>
      <c r="I25" s="4031">
        <v>2</v>
      </c>
      <c r="J25" s="4030">
        <v>3</v>
      </c>
      <c r="K25" s="4031">
        <v>0</v>
      </c>
      <c r="L25" s="4031">
        <v>0</v>
      </c>
      <c r="M25" s="4031">
        <v>1</v>
      </c>
      <c r="N25" s="4031">
        <v>0</v>
      </c>
      <c r="O25" s="4031">
        <v>0</v>
      </c>
      <c r="P25" s="4031">
        <v>20</v>
      </c>
      <c r="Q25" s="4031">
        <v>0</v>
      </c>
      <c r="R25" s="4031">
        <v>0</v>
      </c>
      <c r="S25" s="4031">
        <v>0</v>
      </c>
      <c r="T25" s="4031">
        <v>1</v>
      </c>
      <c r="U25" s="4030">
        <v>1</v>
      </c>
      <c r="V25" s="4031">
        <v>3</v>
      </c>
      <c r="W25" s="4031">
        <v>7</v>
      </c>
      <c r="X25" s="4030">
        <v>11</v>
      </c>
      <c r="Y25" s="4031">
        <v>6</v>
      </c>
      <c r="Z25" s="4031">
        <v>5</v>
      </c>
      <c r="AA25" s="4031">
        <v>4</v>
      </c>
      <c r="AB25" s="4030">
        <v>8</v>
      </c>
      <c r="AC25" s="4031">
        <v>0</v>
      </c>
      <c r="AD25" s="4031">
        <v>1</v>
      </c>
      <c r="AE25" s="4031">
        <v>0</v>
      </c>
      <c r="AF25" s="4031">
        <v>19</v>
      </c>
      <c r="AG25" s="4030">
        <v>1</v>
      </c>
      <c r="AH25" s="4038">
        <v>4</v>
      </c>
      <c r="AI25" s="4039">
        <v>17</v>
      </c>
      <c r="AJ25" s="4037"/>
    </row>
    <row r="26" spans="1:36" ht="14">
      <c r="A26" s="4029" t="s">
        <v>138</v>
      </c>
      <c r="B26" s="3977">
        <v>2.75E-2</v>
      </c>
      <c r="C26" s="3978">
        <v>2.2200000000000001E-2</v>
      </c>
      <c r="D26" s="3977">
        <v>3.2800000000000003E-2</v>
      </c>
      <c r="E26" s="3978">
        <v>2.7699999999999999E-2</v>
      </c>
      <c r="F26" s="3978">
        <v>3.2099999999999997E-2</v>
      </c>
      <c r="G26" s="3978">
        <v>5.0500000000000003E-2</v>
      </c>
      <c r="H26" s="3978">
        <v>3.2899999999999999E-2</v>
      </c>
      <c r="I26" s="3978">
        <v>1.9099999999999999E-2</v>
      </c>
      <c r="J26" s="3977">
        <v>1.1599999999999999E-2</v>
      </c>
      <c r="K26" s="3978">
        <v>1.9E-3</v>
      </c>
      <c r="L26" s="3978">
        <v>0</v>
      </c>
      <c r="M26" s="3978">
        <v>1.04E-2</v>
      </c>
      <c r="N26" s="3978">
        <v>0</v>
      </c>
      <c r="O26" s="3978">
        <v>0</v>
      </c>
      <c r="P26" s="3978">
        <v>0.24840000000000001</v>
      </c>
      <c r="Q26" s="3978">
        <v>0</v>
      </c>
      <c r="R26" s="3978">
        <v>3.8999999999999998E-3</v>
      </c>
      <c r="S26" s="3978">
        <v>0</v>
      </c>
      <c r="T26" s="3978">
        <v>1.5100000000000001E-2</v>
      </c>
      <c r="U26" s="3977">
        <v>8.6E-3</v>
      </c>
      <c r="V26" s="3978">
        <v>1.46E-2</v>
      </c>
      <c r="W26" s="3978">
        <v>2.41E-2</v>
      </c>
      <c r="X26" s="3977">
        <v>3.9100000000000003E-2</v>
      </c>
      <c r="Y26" s="3978">
        <v>2.1600000000000001E-2</v>
      </c>
      <c r="Z26" s="3978">
        <v>2.53E-2</v>
      </c>
      <c r="AA26" s="3978">
        <v>3.6400000000000002E-2</v>
      </c>
      <c r="AB26" s="3977">
        <v>3.2399999999999998E-2</v>
      </c>
      <c r="AC26" s="3978">
        <v>0</v>
      </c>
      <c r="AD26" s="3978">
        <v>1.9E-3</v>
      </c>
      <c r="AE26" s="3978">
        <v>0</v>
      </c>
      <c r="AF26" s="3978">
        <v>0.76870000000000005</v>
      </c>
      <c r="AG26" s="3977">
        <v>3.49E-2</v>
      </c>
      <c r="AH26" s="4042">
        <v>1.01E-2</v>
      </c>
      <c r="AI26" s="4043">
        <v>4.8099999999999997E-2</v>
      </c>
      <c r="AJ26" s="4037"/>
    </row>
    <row r="27" spans="1:36" ht="28">
      <c r="A27" s="4029" t="s">
        <v>174</v>
      </c>
      <c r="B27" s="4030">
        <v>59</v>
      </c>
      <c r="C27" s="4031">
        <v>24</v>
      </c>
      <c r="D27" s="4030">
        <v>35</v>
      </c>
      <c r="E27" s="4031">
        <v>2</v>
      </c>
      <c r="F27" s="4031">
        <v>5</v>
      </c>
      <c r="G27" s="4031">
        <v>15</v>
      </c>
      <c r="H27" s="4031">
        <v>14</v>
      </c>
      <c r="I27" s="4031">
        <v>11</v>
      </c>
      <c r="J27" s="4030">
        <v>12</v>
      </c>
      <c r="K27" s="4031">
        <v>10</v>
      </c>
      <c r="L27" s="4031">
        <v>4</v>
      </c>
      <c r="M27" s="4031">
        <v>8</v>
      </c>
      <c r="N27" s="4031">
        <v>1</v>
      </c>
      <c r="O27" s="4031">
        <v>7</v>
      </c>
      <c r="P27" s="4031">
        <v>2</v>
      </c>
      <c r="Q27" s="4031">
        <v>8</v>
      </c>
      <c r="R27" s="4031">
        <v>4</v>
      </c>
      <c r="S27" s="4031">
        <v>3</v>
      </c>
      <c r="T27" s="4031">
        <v>4</v>
      </c>
      <c r="U27" s="4030">
        <v>8</v>
      </c>
      <c r="V27" s="4031">
        <v>10</v>
      </c>
      <c r="W27" s="4031">
        <v>20</v>
      </c>
      <c r="X27" s="4030">
        <v>28</v>
      </c>
      <c r="Y27" s="4031">
        <v>10</v>
      </c>
      <c r="Z27" s="4031">
        <v>13</v>
      </c>
      <c r="AA27" s="4031">
        <v>7</v>
      </c>
      <c r="AB27" s="4030">
        <v>29</v>
      </c>
      <c r="AC27" s="4031">
        <v>16</v>
      </c>
      <c r="AD27" s="4031">
        <v>25</v>
      </c>
      <c r="AE27" s="4031">
        <v>10</v>
      </c>
      <c r="AF27" s="4031">
        <v>0</v>
      </c>
      <c r="AG27" s="4030">
        <v>1</v>
      </c>
      <c r="AH27" s="4038">
        <v>4</v>
      </c>
      <c r="AI27" s="4039">
        <v>46</v>
      </c>
      <c r="AJ27" s="4037"/>
    </row>
    <row r="28" spans="1:36" ht="14">
      <c r="A28" s="4029" t="s">
        <v>138</v>
      </c>
      <c r="B28" s="3977">
        <v>7.0099999999999996E-2</v>
      </c>
      <c r="C28" s="3978">
        <v>5.67E-2</v>
      </c>
      <c r="D28" s="3977">
        <v>8.3799999999999999E-2</v>
      </c>
      <c r="E28" s="3978">
        <v>2.2499999999999999E-2</v>
      </c>
      <c r="F28" s="3978">
        <v>3.6499999999999998E-2</v>
      </c>
      <c r="G28" s="3978">
        <v>0.113</v>
      </c>
      <c r="H28" s="3978">
        <v>9.4299999999999995E-2</v>
      </c>
      <c r="I28" s="3978">
        <v>8.5300000000000001E-2</v>
      </c>
      <c r="J28" s="3977">
        <v>5.5300000000000002E-2</v>
      </c>
      <c r="K28" s="3978">
        <v>0.1225</v>
      </c>
      <c r="L28" s="3978">
        <v>6.7000000000000004E-2</v>
      </c>
      <c r="M28" s="3978">
        <v>7.5499999999999998E-2</v>
      </c>
      <c r="N28" s="3978">
        <v>4.2299999999999997E-2</v>
      </c>
      <c r="O28" s="3978">
        <v>6.8099999999999994E-2</v>
      </c>
      <c r="P28" s="3978">
        <v>2.93E-2</v>
      </c>
      <c r="Q28" s="3978">
        <v>6.7699999999999996E-2</v>
      </c>
      <c r="R28" s="3978">
        <v>5.8099999999999999E-2</v>
      </c>
      <c r="S28" s="3978">
        <v>6.7900000000000002E-2</v>
      </c>
      <c r="T28" s="3978">
        <v>4.7300000000000002E-2</v>
      </c>
      <c r="U28" s="3977">
        <v>0.114</v>
      </c>
      <c r="V28" s="3978">
        <v>4.6300000000000001E-2</v>
      </c>
      <c r="W28" s="3978">
        <v>6.4600000000000005E-2</v>
      </c>
      <c r="X28" s="3977">
        <v>0.1012</v>
      </c>
      <c r="Y28" s="3978">
        <v>3.3599999999999998E-2</v>
      </c>
      <c r="Z28" s="3978">
        <v>6.4500000000000002E-2</v>
      </c>
      <c r="AA28" s="3978">
        <v>6.13E-2</v>
      </c>
      <c r="AB28" s="3977">
        <v>0.1244</v>
      </c>
      <c r="AC28" s="3978">
        <v>4.8300000000000003E-2</v>
      </c>
      <c r="AD28" s="3978">
        <v>8.3000000000000004E-2</v>
      </c>
      <c r="AE28" s="3978">
        <v>0.18190000000000001</v>
      </c>
      <c r="AF28" s="3978">
        <v>0</v>
      </c>
      <c r="AG28" s="3977">
        <v>1.52E-2</v>
      </c>
      <c r="AH28" s="4042">
        <v>1.11E-2</v>
      </c>
      <c r="AI28" s="4043">
        <v>0.1283</v>
      </c>
      <c r="AJ28" s="4037"/>
    </row>
    <row r="29" spans="1:36" ht="14">
      <c r="A29" s="4029" t="s">
        <v>175</v>
      </c>
      <c r="B29" s="4030">
        <v>5</v>
      </c>
      <c r="C29" s="4031">
        <v>4</v>
      </c>
      <c r="D29" s="4030">
        <v>2</v>
      </c>
      <c r="E29" s="4031">
        <v>0</v>
      </c>
      <c r="F29" s="4031">
        <v>1</v>
      </c>
      <c r="G29" s="4031">
        <v>1</v>
      </c>
      <c r="H29" s="4031">
        <v>0</v>
      </c>
      <c r="I29" s="4031">
        <v>1</v>
      </c>
      <c r="J29" s="4030">
        <v>2</v>
      </c>
      <c r="K29" s="4031">
        <v>0</v>
      </c>
      <c r="L29" s="4031">
        <v>1</v>
      </c>
      <c r="M29" s="4031">
        <v>0</v>
      </c>
      <c r="N29" s="4031">
        <v>1</v>
      </c>
      <c r="O29" s="4031">
        <v>0</v>
      </c>
      <c r="P29" s="4031">
        <v>0</v>
      </c>
      <c r="Q29" s="4031">
        <v>2</v>
      </c>
      <c r="R29" s="4031">
        <v>0</v>
      </c>
      <c r="S29" s="4031">
        <v>1</v>
      </c>
      <c r="T29" s="4031">
        <v>0</v>
      </c>
      <c r="U29" s="4030">
        <v>0</v>
      </c>
      <c r="V29" s="4031">
        <v>2</v>
      </c>
      <c r="W29" s="4031">
        <v>1</v>
      </c>
      <c r="X29" s="4030">
        <v>1</v>
      </c>
      <c r="Y29" s="4031">
        <v>1</v>
      </c>
      <c r="Z29" s="4031">
        <v>2</v>
      </c>
      <c r="AA29" s="4031">
        <v>0</v>
      </c>
      <c r="AB29" s="4030">
        <v>2</v>
      </c>
      <c r="AC29" s="4031">
        <v>3</v>
      </c>
      <c r="AD29" s="4031">
        <v>0</v>
      </c>
      <c r="AE29" s="4031">
        <v>0</v>
      </c>
      <c r="AF29" s="4031">
        <v>0</v>
      </c>
      <c r="AG29" s="4030">
        <v>2</v>
      </c>
      <c r="AH29" s="4038">
        <v>4</v>
      </c>
      <c r="AI29" s="4039">
        <v>1</v>
      </c>
      <c r="AJ29" s="4037"/>
    </row>
    <row r="30" spans="1:36" ht="14">
      <c r="A30" s="4029" t="s">
        <v>138</v>
      </c>
      <c r="B30" s="3977">
        <v>6.1999999999999998E-3</v>
      </c>
      <c r="C30" s="3978">
        <v>8.3000000000000001E-3</v>
      </c>
      <c r="D30" s="3977">
        <v>4.0000000000000001E-3</v>
      </c>
      <c r="E30" s="3978">
        <v>0</v>
      </c>
      <c r="F30" s="3978">
        <v>7.9000000000000008E-3</v>
      </c>
      <c r="G30" s="3978">
        <v>7.0000000000000001E-3</v>
      </c>
      <c r="H30" s="3978">
        <v>0</v>
      </c>
      <c r="I30" s="3978">
        <v>8.5000000000000006E-3</v>
      </c>
      <c r="J30" s="3977">
        <v>9.7000000000000003E-3</v>
      </c>
      <c r="K30" s="3978">
        <v>0</v>
      </c>
      <c r="L30" s="3978">
        <v>1.06E-2</v>
      </c>
      <c r="M30" s="3978">
        <v>0</v>
      </c>
      <c r="N30" s="3978">
        <v>3.8300000000000001E-2</v>
      </c>
      <c r="O30" s="3978">
        <v>0</v>
      </c>
      <c r="P30" s="3978">
        <v>3.3E-3</v>
      </c>
      <c r="Q30" s="3978">
        <v>1.4E-2</v>
      </c>
      <c r="R30" s="3978">
        <v>0</v>
      </c>
      <c r="S30" s="3978">
        <v>2.5399999999999999E-2</v>
      </c>
      <c r="T30" s="3978">
        <v>0</v>
      </c>
      <c r="U30" s="3977">
        <v>5.3E-3</v>
      </c>
      <c r="V30" s="3978">
        <v>1.1599999999999999E-2</v>
      </c>
      <c r="W30" s="3978">
        <v>4.4000000000000003E-3</v>
      </c>
      <c r="X30" s="3977">
        <v>3.8999999999999998E-3</v>
      </c>
      <c r="Y30" s="3978">
        <v>2.0999999999999999E-3</v>
      </c>
      <c r="Z30" s="3978">
        <v>1.09E-2</v>
      </c>
      <c r="AA30" s="3978">
        <v>3.3999999999999998E-3</v>
      </c>
      <c r="AB30" s="3977">
        <v>8.2000000000000007E-3</v>
      </c>
      <c r="AC30" s="3978">
        <v>8.6999999999999994E-3</v>
      </c>
      <c r="AD30" s="3978">
        <v>0</v>
      </c>
      <c r="AE30" s="3978">
        <v>0</v>
      </c>
      <c r="AF30" s="3978">
        <v>0</v>
      </c>
      <c r="AG30" s="3977">
        <v>5.57E-2</v>
      </c>
      <c r="AH30" s="4042">
        <v>9.7999999999999997E-3</v>
      </c>
      <c r="AI30" s="4043">
        <v>2E-3</v>
      </c>
      <c r="AJ30" s="4037"/>
    </row>
    <row r="31" spans="1:36" ht="14">
      <c r="A31" s="4029" t="s">
        <v>164</v>
      </c>
      <c r="B31" s="4030">
        <v>110</v>
      </c>
      <c r="C31" s="4031">
        <v>73</v>
      </c>
      <c r="D31" s="4030">
        <v>37</v>
      </c>
      <c r="E31" s="4031">
        <v>12</v>
      </c>
      <c r="F31" s="4031">
        <v>16</v>
      </c>
      <c r="G31" s="4031">
        <v>15</v>
      </c>
      <c r="H31" s="4031">
        <v>17</v>
      </c>
      <c r="I31" s="4031">
        <v>20</v>
      </c>
      <c r="J31" s="4030">
        <v>30</v>
      </c>
      <c r="K31" s="4031">
        <v>12</v>
      </c>
      <c r="L31" s="4031">
        <v>8</v>
      </c>
      <c r="M31" s="4031">
        <v>12</v>
      </c>
      <c r="N31" s="4031">
        <v>1</v>
      </c>
      <c r="O31" s="4031">
        <v>12</v>
      </c>
      <c r="P31" s="4031">
        <v>15</v>
      </c>
      <c r="Q31" s="4031">
        <v>19</v>
      </c>
      <c r="R31" s="4031">
        <v>12</v>
      </c>
      <c r="S31" s="4031">
        <v>4</v>
      </c>
      <c r="T31" s="4031">
        <v>8</v>
      </c>
      <c r="U31" s="4030">
        <v>8</v>
      </c>
      <c r="V31" s="4031">
        <v>31</v>
      </c>
      <c r="W31" s="4031">
        <v>37</v>
      </c>
      <c r="X31" s="4030">
        <v>28</v>
      </c>
      <c r="Y31" s="4031">
        <v>47</v>
      </c>
      <c r="Z31" s="4031">
        <v>24</v>
      </c>
      <c r="AA31" s="4031">
        <v>15</v>
      </c>
      <c r="AB31" s="4030">
        <v>25</v>
      </c>
      <c r="AC31" s="4031">
        <v>36</v>
      </c>
      <c r="AD31" s="4031">
        <v>30</v>
      </c>
      <c r="AE31" s="4031">
        <v>6</v>
      </c>
      <c r="AF31" s="4031">
        <v>4</v>
      </c>
      <c r="AG31" s="4030">
        <v>5</v>
      </c>
      <c r="AH31" s="4038">
        <v>44</v>
      </c>
      <c r="AI31" s="4039">
        <v>43</v>
      </c>
      <c r="AJ31" s="4037"/>
    </row>
    <row r="32" spans="1:36" ht="14">
      <c r="A32" s="4029" t="s">
        <v>138</v>
      </c>
      <c r="B32" s="3977">
        <v>0.13159999999999999</v>
      </c>
      <c r="C32" s="3978">
        <v>0.17319999999999999</v>
      </c>
      <c r="D32" s="3977">
        <v>8.9300000000000004E-2</v>
      </c>
      <c r="E32" s="3978">
        <v>0.15329999999999999</v>
      </c>
      <c r="F32" s="3978">
        <v>0.1246</v>
      </c>
      <c r="G32" s="3978">
        <v>0.1113</v>
      </c>
      <c r="H32" s="3978">
        <v>0.11169999999999999</v>
      </c>
      <c r="I32" s="3978">
        <v>0.1585</v>
      </c>
      <c r="J32" s="3977">
        <v>0.13830000000000001</v>
      </c>
      <c r="K32" s="3978">
        <v>0.1512</v>
      </c>
      <c r="L32" s="3978">
        <v>0.1416</v>
      </c>
      <c r="M32" s="3978">
        <v>0.1087</v>
      </c>
      <c r="N32" s="3978">
        <v>1.95E-2</v>
      </c>
      <c r="O32" s="3978">
        <v>0.1221</v>
      </c>
      <c r="P32" s="3978">
        <v>0.184</v>
      </c>
      <c r="Q32" s="3978">
        <v>0.16250000000000001</v>
      </c>
      <c r="R32" s="3978">
        <v>0.15690000000000001</v>
      </c>
      <c r="S32" s="3978">
        <v>0.114</v>
      </c>
      <c r="T32" s="3978">
        <v>9.9599999999999994E-2</v>
      </c>
      <c r="U32" s="3977">
        <v>0.1111</v>
      </c>
      <c r="V32" s="3978">
        <v>0.1482</v>
      </c>
      <c r="W32" s="3978">
        <v>0.1211</v>
      </c>
      <c r="X32" s="3977">
        <v>0.1012</v>
      </c>
      <c r="Y32" s="3978">
        <v>0.1633</v>
      </c>
      <c r="Z32" s="3978">
        <v>0.1169</v>
      </c>
      <c r="AA32" s="3978">
        <v>0.1318</v>
      </c>
      <c r="AB32" s="3977">
        <v>0.1056</v>
      </c>
      <c r="AC32" s="3978">
        <v>0.10970000000000001</v>
      </c>
      <c r="AD32" s="3978">
        <v>9.8599999999999993E-2</v>
      </c>
      <c r="AE32" s="3978">
        <v>9.9099999999999994E-2</v>
      </c>
      <c r="AF32" s="3978">
        <v>0.1719</v>
      </c>
      <c r="AG32" s="3977">
        <v>0.13089999999999999</v>
      </c>
      <c r="AH32" s="4042">
        <v>0.1133</v>
      </c>
      <c r="AI32" s="4043">
        <v>0.1198</v>
      </c>
      <c r="AJ32" s="4037"/>
    </row>
    <row r="33" spans="1:36" ht="14">
      <c r="A33" s="4029" t="s">
        <v>166</v>
      </c>
      <c r="B33" s="4030">
        <v>3</v>
      </c>
      <c r="C33" s="4031">
        <v>2</v>
      </c>
      <c r="D33" s="4030">
        <v>0</v>
      </c>
      <c r="E33" s="4031">
        <v>0</v>
      </c>
      <c r="F33" s="4031">
        <v>1</v>
      </c>
      <c r="G33" s="4031">
        <v>0</v>
      </c>
      <c r="H33" s="4031">
        <v>0</v>
      </c>
      <c r="I33" s="4031">
        <v>1</v>
      </c>
      <c r="J33" s="4030">
        <v>0</v>
      </c>
      <c r="K33" s="4031">
        <v>0</v>
      </c>
      <c r="L33" s="4031">
        <v>0</v>
      </c>
      <c r="M33" s="4031">
        <v>0</v>
      </c>
      <c r="N33" s="4031">
        <v>0</v>
      </c>
      <c r="O33" s="4031">
        <v>1</v>
      </c>
      <c r="P33" s="4031">
        <v>0</v>
      </c>
      <c r="Q33" s="4031">
        <v>0</v>
      </c>
      <c r="R33" s="4031">
        <v>0</v>
      </c>
      <c r="S33" s="4031">
        <v>0</v>
      </c>
      <c r="T33" s="4031">
        <v>0</v>
      </c>
      <c r="U33" s="4030">
        <v>1</v>
      </c>
      <c r="V33" s="4031">
        <v>1</v>
      </c>
      <c r="W33" s="4031">
        <v>1</v>
      </c>
      <c r="X33" s="4030">
        <v>0</v>
      </c>
      <c r="Y33" s="4031">
        <v>2</v>
      </c>
      <c r="Z33" s="4031">
        <v>0</v>
      </c>
      <c r="AA33" s="4031">
        <v>0</v>
      </c>
      <c r="AB33" s="4030">
        <v>1</v>
      </c>
      <c r="AC33" s="4031">
        <v>0</v>
      </c>
      <c r="AD33" s="4031">
        <v>1</v>
      </c>
      <c r="AE33" s="4031">
        <v>0</v>
      </c>
      <c r="AF33" s="4031">
        <v>0</v>
      </c>
      <c r="AG33" s="4030">
        <v>1</v>
      </c>
      <c r="AH33" s="4038">
        <v>2</v>
      </c>
      <c r="AI33" s="4039">
        <v>0</v>
      </c>
      <c r="AJ33" s="4037"/>
    </row>
    <row r="34" spans="1:36" ht="14">
      <c r="A34" s="4032" t="s">
        <v>138</v>
      </c>
      <c r="B34" s="3987">
        <v>3.0000000000000001E-3</v>
      </c>
      <c r="C34" s="3986">
        <v>5.4999999999999997E-3</v>
      </c>
      <c r="D34" s="3987">
        <v>5.0000000000000001E-4</v>
      </c>
      <c r="E34" s="3986">
        <v>2.7000000000000001E-3</v>
      </c>
      <c r="F34" s="3986">
        <v>5.3E-3</v>
      </c>
      <c r="G34" s="3986">
        <v>3.5000000000000001E-3</v>
      </c>
      <c r="H34" s="3986">
        <v>0</v>
      </c>
      <c r="I34" s="3986">
        <v>8.9999999999999993E-3</v>
      </c>
      <c r="J34" s="3987">
        <v>0</v>
      </c>
      <c r="K34" s="3986">
        <v>2.5000000000000001E-3</v>
      </c>
      <c r="L34" s="3986">
        <v>8.2000000000000007E-3</v>
      </c>
      <c r="M34" s="3986">
        <v>0</v>
      </c>
      <c r="N34" s="3986">
        <v>0</v>
      </c>
      <c r="O34" s="3986">
        <v>9.5999999999999992E-3</v>
      </c>
      <c r="P34" s="3986">
        <v>0</v>
      </c>
      <c r="Q34" s="3986">
        <v>0</v>
      </c>
      <c r="R34" s="3986">
        <v>0</v>
      </c>
      <c r="S34" s="3986">
        <v>0</v>
      </c>
      <c r="T34" s="3986">
        <v>0</v>
      </c>
      <c r="U34" s="3987">
        <v>1.35E-2</v>
      </c>
      <c r="V34" s="3986">
        <v>4.3E-3</v>
      </c>
      <c r="W34" s="3986">
        <v>2.2000000000000001E-3</v>
      </c>
      <c r="X34" s="3987">
        <v>0</v>
      </c>
      <c r="Y34" s="3986">
        <v>5.7999999999999996E-3</v>
      </c>
      <c r="Z34" s="3986">
        <v>1E-3</v>
      </c>
      <c r="AA34" s="3986">
        <v>0</v>
      </c>
      <c r="AB34" s="3987">
        <v>2.8999999999999998E-3</v>
      </c>
      <c r="AC34" s="3986">
        <v>5.9999999999999995E-4</v>
      </c>
      <c r="AD34" s="3986">
        <v>3.0999999999999999E-3</v>
      </c>
      <c r="AE34" s="3986">
        <v>0</v>
      </c>
      <c r="AF34" s="3986">
        <v>0</v>
      </c>
      <c r="AG34" s="3987">
        <v>1.9400000000000001E-2</v>
      </c>
      <c r="AH34" s="4044">
        <v>5.4000000000000003E-3</v>
      </c>
      <c r="AI34" s="4045">
        <v>0</v>
      </c>
      <c r="AJ34" s="4037"/>
    </row>
    <row r="35" spans="1:36" ht="14">
      <c r="A35" s="4029" t="s">
        <v>149</v>
      </c>
      <c r="B35" s="4030">
        <v>837</v>
      </c>
      <c r="C35" s="4031">
        <v>422</v>
      </c>
      <c r="D35" s="4030">
        <v>416</v>
      </c>
      <c r="E35" s="4031">
        <v>76</v>
      </c>
      <c r="F35" s="4031">
        <v>132</v>
      </c>
      <c r="G35" s="4031">
        <v>134</v>
      </c>
      <c r="H35" s="4031">
        <v>149</v>
      </c>
      <c r="I35" s="4031">
        <v>129</v>
      </c>
      <c r="J35" s="4030">
        <v>218</v>
      </c>
      <c r="K35" s="4031">
        <v>79</v>
      </c>
      <c r="L35" s="4031">
        <v>57</v>
      </c>
      <c r="M35" s="4031">
        <v>108</v>
      </c>
      <c r="N35" s="4031">
        <v>34</v>
      </c>
      <c r="O35" s="4031">
        <v>99</v>
      </c>
      <c r="P35" s="4031">
        <v>79</v>
      </c>
      <c r="Q35" s="4031">
        <v>118</v>
      </c>
      <c r="R35" s="4031">
        <v>77</v>
      </c>
      <c r="S35" s="4031">
        <v>39</v>
      </c>
      <c r="T35" s="4031">
        <v>77</v>
      </c>
      <c r="U35" s="4030">
        <v>68</v>
      </c>
      <c r="V35" s="4031">
        <v>212</v>
      </c>
      <c r="W35" s="4031">
        <v>304</v>
      </c>
      <c r="X35" s="4030">
        <v>279</v>
      </c>
      <c r="Y35" s="4031">
        <v>286</v>
      </c>
      <c r="Z35" s="4031">
        <v>209</v>
      </c>
      <c r="AA35" s="4031">
        <v>110</v>
      </c>
      <c r="AB35" s="4030">
        <v>232</v>
      </c>
      <c r="AC35" s="4031">
        <v>332</v>
      </c>
      <c r="AD35" s="4031">
        <v>306</v>
      </c>
      <c r="AE35" s="4031">
        <v>56</v>
      </c>
      <c r="AF35" s="4031">
        <v>24</v>
      </c>
      <c r="AG35" s="4030">
        <v>36</v>
      </c>
      <c r="AH35" s="4038">
        <v>385</v>
      </c>
      <c r="AI35" s="4039">
        <v>362</v>
      </c>
      <c r="AJ35" s="4037"/>
    </row>
    <row r="36" spans="1:36" ht="14">
      <c r="A36" s="4032" t="s">
        <v>138</v>
      </c>
      <c r="B36" s="3996">
        <v>1.0001</v>
      </c>
      <c r="C36" s="3995">
        <v>1</v>
      </c>
      <c r="D36" s="3996">
        <v>1.0001</v>
      </c>
      <c r="E36" s="3995">
        <v>1.0001</v>
      </c>
      <c r="F36" s="3995">
        <v>1.0001</v>
      </c>
      <c r="G36" s="3995">
        <v>1</v>
      </c>
      <c r="H36" s="3995">
        <v>0.99990000000000001</v>
      </c>
      <c r="I36" s="3995">
        <v>1.0001</v>
      </c>
      <c r="J36" s="3996">
        <v>1.0001</v>
      </c>
      <c r="K36" s="3995">
        <v>1.0001</v>
      </c>
      <c r="L36" s="3995">
        <v>1.0001</v>
      </c>
      <c r="M36" s="3995">
        <v>1.0001</v>
      </c>
      <c r="N36" s="3995">
        <v>0.99990000000000001</v>
      </c>
      <c r="O36" s="3995">
        <v>0.99990000000000001</v>
      </c>
      <c r="P36" s="3995">
        <v>1</v>
      </c>
      <c r="Q36" s="3995">
        <v>0.99990000000000001</v>
      </c>
      <c r="R36" s="3995">
        <v>1.0001</v>
      </c>
      <c r="S36" s="3995">
        <v>1</v>
      </c>
      <c r="T36" s="3995">
        <v>1</v>
      </c>
      <c r="U36" s="3996">
        <v>1</v>
      </c>
      <c r="V36" s="3995">
        <v>1</v>
      </c>
      <c r="W36" s="3995">
        <v>0.99990000000000001</v>
      </c>
      <c r="X36" s="3996">
        <v>1</v>
      </c>
      <c r="Y36" s="3995">
        <v>0.99990000000000001</v>
      </c>
      <c r="Z36" s="3995">
        <v>0.99990000000000001</v>
      </c>
      <c r="AA36" s="3995">
        <v>1.0001</v>
      </c>
      <c r="AB36" s="3996">
        <v>1.0001</v>
      </c>
      <c r="AC36" s="3995">
        <v>1.0001</v>
      </c>
      <c r="AD36" s="3995">
        <v>1</v>
      </c>
      <c r="AE36" s="3995">
        <v>1</v>
      </c>
      <c r="AF36" s="3995">
        <v>1.0001</v>
      </c>
      <c r="AG36" s="3996">
        <v>1.0002</v>
      </c>
      <c r="AH36" s="4046">
        <v>1.0001</v>
      </c>
      <c r="AI36" s="4047">
        <v>1</v>
      </c>
      <c r="AJ36" s="4037"/>
    </row>
  </sheetData>
  <mergeCells count="9">
    <mergeCell ref="AC9:AG9"/>
    <mergeCell ref="AH9:AI9"/>
    <mergeCell ref="A6:Z6"/>
    <mergeCell ref="A7:Z7"/>
    <mergeCell ref="C9:D9"/>
    <mergeCell ref="E9:J9"/>
    <mergeCell ref="K9:U9"/>
    <mergeCell ref="V9:X9"/>
    <mergeCell ref="Y9:AB9"/>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J32"/>
  <sheetViews>
    <sheetView workbookViewId="0">
      <selection activeCell="I3" sqref="I3"/>
    </sheetView>
  </sheetViews>
  <sheetFormatPr baseColWidth="10" defaultColWidth="9.1640625" defaultRowHeight="13"/>
  <cols>
    <col min="1" max="1" width="30.6640625" style="4028" customWidth="1"/>
    <col min="2" max="34" width="10.6640625" style="4028" customWidth="1"/>
    <col min="35" max="16384" width="9.1640625" style="4028"/>
  </cols>
  <sheetData>
    <row r="1" spans="1:36" ht="23">
      <c r="A1" s="2" t="s">
        <v>95</v>
      </c>
    </row>
    <row r="2" spans="1:36" ht="18">
      <c r="A2" s="3" t="s">
        <v>96</v>
      </c>
    </row>
    <row r="3" spans="1:36">
      <c r="A3" s="4028" t="s">
        <v>97</v>
      </c>
    </row>
    <row r="5" spans="1:36" ht="14">
      <c r="A5" s="4027" t="s">
        <v>28</v>
      </c>
    </row>
    <row r="6" spans="1:36" ht="42" customHeight="1">
      <c r="A6" s="4056" t="s">
        <v>172</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168</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5"/>
      <c r="V9" s="4054" t="s">
        <v>153</v>
      </c>
      <c r="W9" s="4054"/>
      <c r="X9" s="4055"/>
      <c r="Y9" s="4054" t="s">
        <v>154</v>
      </c>
      <c r="Z9" s="4054"/>
      <c r="AA9" s="4054"/>
      <c r="AB9" s="4055"/>
      <c r="AC9" s="4054" t="s">
        <v>155</v>
      </c>
      <c r="AD9" s="4054"/>
      <c r="AE9" s="4054"/>
      <c r="AF9" s="4054"/>
      <c r="AG9" s="4055"/>
      <c r="AH9" s="4054" t="s">
        <v>156</v>
      </c>
      <c r="AI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115</v>
      </c>
      <c r="Q10" s="6" t="s">
        <v>116</v>
      </c>
      <c r="R10" s="6" t="s">
        <v>117</v>
      </c>
      <c r="S10" s="6" t="s">
        <v>118</v>
      </c>
      <c r="T10" s="6" t="s">
        <v>119</v>
      </c>
      <c r="U10" s="5" t="s">
        <v>120</v>
      </c>
      <c r="V10" s="6" t="s">
        <v>121</v>
      </c>
      <c r="W10" s="6" t="s">
        <v>122</v>
      </c>
      <c r="X10" s="5" t="s">
        <v>123</v>
      </c>
      <c r="Y10" s="6" t="s">
        <v>124</v>
      </c>
      <c r="Z10" s="6" t="s">
        <v>125</v>
      </c>
      <c r="AA10" s="6" t="s">
        <v>126</v>
      </c>
      <c r="AB10" s="5" t="s">
        <v>127</v>
      </c>
      <c r="AC10" s="6" t="s">
        <v>128</v>
      </c>
      <c r="AD10" s="6" t="s">
        <v>129</v>
      </c>
      <c r="AE10" s="6" t="s">
        <v>130</v>
      </c>
      <c r="AF10" s="6" t="s">
        <v>131</v>
      </c>
      <c r="AG10" s="5" t="s">
        <v>132</v>
      </c>
      <c r="AH10" s="6" t="s">
        <v>133</v>
      </c>
      <c r="AI10" s="5" t="s">
        <v>134</v>
      </c>
      <c r="AJ10" s="4037"/>
    </row>
    <row r="11" spans="1:36" ht="14">
      <c r="A11" s="4029" t="s">
        <v>135</v>
      </c>
      <c r="B11" s="4030">
        <v>810</v>
      </c>
      <c r="C11" s="4031">
        <v>406</v>
      </c>
      <c r="D11" s="4030">
        <v>404</v>
      </c>
      <c r="E11" s="4031">
        <v>58</v>
      </c>
      <c r="F11" s="4031">
        <v>133</v>
      </c>
      <c r="G11" s="4031">
        <v>128</v>
      </c>
      <c r="H11" s="4031">
        <v>148</v>
      </c>
      <c r="I11" s="4031">
        <v>162</v>
      </c>
      <c r="J11" s="4030">
        <v>181</v>
      </c>
      <c r="K11" s="4031">
        <v>69</v>
      </c>
      <c r="L11" s="4031">
        <v>58</v>
      </c>
      <c r="M11" s="4031">
        <v>85</v>
      </c>
      <c r="N11" s="4031">
        <v>38</v>
      </c>
      <c r="O11" s="4031">
        <v>76</v>
      </c>
      <c r="P11" s="4031">
        <v>81</v>
      </c>
      <c r="Q11" s="4031">
        <v>116</v>
      </c>
      <c r="R11" s="4031">
        <v>81</v>
      </c>
      <c r="S11" s="4031">
        <v>48</v>
      </c>
      <c r="T11" s="4031">
        <v>88</v>
      </c>
      <c r="U11" s="4030">
        <v>69</v>
      </c>
      <c r="V11" s="4031">
        <v>265</v>
      </c>
      <c r="W11" s="4031">
        <v>296</v>
      </c>
      <c r="X11" s="4030">
        <v>213</v>
      </c>
      <c r="Y11" s="4031">
        <v>163</v>
      </c>
      <c r="Z11" s="4031">
        <v>217</v>
      </c>
      <c r="AA11" s="4031">
        <v>128</v>
      </c>
      <c r="AB11" s="4030">
        <v>302</v>
      </c>
      <c r="AC11" s="4031">
        <v>322</v>
      </c>
      <c r="AD11" s="4031">
        <v>256</v>
      </c>
      <c r="AE11" s="4031">
        <v>58</v>
      </c>
      <c r="AF11" s="4031">
        <v>24</v>
      </c>
      <c r="AG11" s="4030">
        <v>66</v>
      </c>
      <c r="AH11" s="4031">
        <v>363</v>
      </c>
      <c r="AI11" s="4030">
        <v>343</v>
      </c>
      <c r="AJ11" s="4037"/>
    </row>
    <row r="12" spans="1:36" ht="14">
      <c r="A12" s="4032" t="s">
        <v>136</v>
      </c>
      <c r="B12" s="4033">
        <v>725</v>
      </c>
      <c r="C12" s="4034">
        <v>346</v>
      </c>
      <c r="D12" s="4033">
        <v>378</v>
      </c>
      <c r="E12" s="4034">
        <v>64</v>
      </c>
      <c r="F12" s="4034">
        <v>115</v>
      </c>
      <c r="G12" s="4034">
        <v>119</v>
      </c>
      <c r="H12" s="4034">
        <v>132</v>
      </c>
      <c r="I12" s="4034">
        <v>107</v>
      </c>
      <c r="J12" s="4033">
        <v>187</v>
      </c>
      <c r="K12" s="4034">
        <v>67</v>
      </c>
      <c r="L12" s="4034">
        <v>49</v>
      </c>
      <c r="M12" s="4034">
        <v>96</v>
      </c>
      <c r="N12" s="4034">
        <v>33</v>
      </c>
      <c r="O12" s="4034">
        <v>86</v>
      </c>
      <c r="P12" s="4034">
        <v>65</v>
      </c>
      <c r="Q12" s="4034">
        <v>99</v>
      </c>
      <c r="R12" s="4034">
        <v>65</v>
      </c>
      <c r="S12" s="4034">
        <v>35</v>
      </c>
      <c r="T12" s="4034">
        <v>69</v>
      </c>
      <c r="U12" s="4033">
        <v>59</v>
      </c>
      <c r="V12" s="4034">
        <v>179</v>
      </c>
      <c r="W12" s="4034">
        <v>267</v>
      </c>
      <c r="X12" s="4033">
        <v>251</v>
      </c>
      <c r="Y12" s="4034">
        <v>238</v>
      </c>
      <c r="Z12" s="4034">
        <v>184</v>
      </c>
      <c r="AA12" s="4034">
        <v>96</v>
      </c>
      <c r="AB12" s="4033">
        <v>207</v>
      </c>
      <c r="AC12" s="4034">
        <v>296</v>
      </c>
      <c r="AD12" s="4034">
        <v>275</v>
      </c>
      <c r="AE12" s="4034">
        <v>50</v>
      </c>
      <c r="AF12" s="4034">
        <v>20</v>
      </c>
      <c r="AG12" s="4033">
        <v>31</v>
      </c>
      <c r="AH12" s="4034">
        <v>339</v>
      </c>
      <c r="AI12" s="4033">
        <v>318</v>
      </c>
      <c r="AJ12" s="4037"/>
    </row>
    <row r="13" spans="1:36" ht="14">
      <c r="A13" s="4029" t="s">
        <v>158</v>
      </c>
      <c r="B13" s="4030">
        <v>284</v>
      </c>
      <c r="C13" s="4031">
        <v>124</v>
      </c>
      <c r="D13" s="4030">
        <v>161</v>
      </c>
      <c r="E13" s="4031">
        <v>11</v>
      </c>
      <c r="F13" s="4031">
        <v>28</v>
      </c>
      <c r="G13" s="4031">
        <v>33</v>
      </c>
      <c r="H13" s="4031">
        <v>50</v>
      </c>
      <c r="I13" s="4031">
        <v>45</v>
      </c>
      <c r="J13" s="4030">
        <v>117</v>
      </c>
      <c r="K13" s="4031">
        <v>25</v>
      </c>
      <c r="L13" s="4031">
        <v>20</v>
      </c>
      <c r="M13" s="4031">
        <v>36</v>
      </c>
      <c r="N13" s="4031">
        <v>14</v>
      </c>
      <c r="O13" s="4031">
        <v>34</v>
      </c>
      <c r="P13" s="4031">
        <v>19</v>
      </c>
      <c r="Q13" s="4031">
        <v>50</v>
      </c>
      <c r="R13" s="4031">
        <v>25</v>
      </c>
      <c r="S13" s="4031">
        <v>13</v>
      </c>
      <c r="T13" s="4031">
        <v>28</v>
      </c>
      <c r="U13" s="4030">
        <v>20</v>
      </c>
      <c r="V13" s="4031">
        <v>41</v>
      </c>
      <c r="W13" s="4031">
        <v>128</v>
      </c>
      <c r="X13" s="4030">
        <v>105</v>
      </c>
      <c r="Y13" s="4031">
        <v>95</v>
      </c>
      <c r="Z13" s="4031">
        <v>73</v>
      </c>
      <c r="AA13" s="4031">
        <v>46</v>
      </c>
      <c r="AB13" s="4030">
        <v>71</v>
      </c>
      <c r="AC13" s="4031">
        <v>247</v>
      </c>
      <c r="AD13" s="4031">
        <v>17</v>
      </c>
      <c r="AE13" s="4031">
        <v>6</v>
      </c>
      <c r="AF13" s="4031">
        <v>0</v>
      </c>
      <c r="AG13" s="4030">
        <v>2</v>
      </c>
      <c r="AH13" s="4031">
        <v>185</v>
      </c>
      <c r="AI13" s="4030">
        <v>85</v>
      </c>
      <c r="AJ13" s="4037"/>
    </row>
    <row r="14" spans="1:36" ht="14">
      <c r="A14" s="4029" t="s">
        <v>138</v>
      </c>
      <c r="B14" s="3977">
        <v>0.39250000000000002</v>
      </c>
      <c r="C14" s="3978">
        <v>0.35680000000000001</v>
      </c>
      <c r="D14" s="3977">
        <v>0.42530000000000001</v>
      </c>
      <c r="E14" s="3978">
        <v>0.17560000000000001</v>
      </c>
      <c r="F14" s="3978">
        <v>0.24249999999999999</v>
      </c>
      <c r="G14" s="3978">
        <v>0.27879999999999999</v>
      </c>
      <c r="H14" s="3978">
        <v>0.38240000000000002</v>
      </c>
      <c r="I14" s="3978">
        <v>0.41599999999999998</v>
      </c>
      <c r="J14" s="3977">
        <v>0.62480000000000002</v>
      </c>
      <c r="K14" s="3978">
        <v>0.37840000000000001</v>
      </c>
      <c r="L14" s="3978">
        <v>0.42059999999999997</v>
      </c>
      <c r="M14" s="3978">
        <v>0.37019999999999997</v>
      </c>
      <c r="N14" s="3978">
        <v>0.41399999999999998</v>
      </c>
      <c r="O14" s="3978">
        <v>0.3931</v>
      </c>
      <c r="P14" s="3978">
        <v>0.2964</v>
      </c>
      <c r="Q14" s="3978">
        <v>0.50949999999999995</v>
      </c>
      <c r="R14" s="3978">
        <v>0.38269999999999998</v>
      </c>
      <c r="S14" s="3978">
        <v>0.38500000000000001</v>
      </c>
      <c r="T14" s="3978">
        <v>0.3987</v>
      </c>
      <c r="U14" s="3977">
        <v>0.33439999999999998</v>
      </c>
      <c r="V14" s="3978">
        <v>0.22739999999999999</v>
      </c>
      <c r="W14" s="3978">
        <v>0.47939999999999999</v>
      </c>
      <c r="X14" s="3977">
        <v>0.4178</v>
      </c>
      <c r="Y14" s="3978">
        <v>0.39989999999999998</v>
      </c>
      <c r="Z14" s="3978">
        <v>0.39679999999999999</v>
      </c>
      <c r="AA14" s="3978">
        <v>0.47710000000000002</v>
      </c>
      <c r="AB14" s="3977">
        <v>0.34129999999999999</v>
      </c>
      <c r="AC14" s="3978">
        <v>0.83609999999999995</v>
      </c>
      <c r="AD14" s="3978">
        <v>6.3399999999999998E-2</v>
      </c>
      <c r="AE14" s="3978">
        <v>0.12690000000000001</v>
      </c>
      <c r="AF14" s="3978">
        <v>0</v>
      </c>
      <c r="AG14" s="3977">
        <v>5.33E-2</v>
      </c>
      <c r="AH14" s="3978">
        <v>0.54579999999999995</v>
      </c>
      <c r="AI14" s="3977">
        <v>0.26769999999999999</v>
      </c>
      <c r="AJ14" s="4037"/>
    </row>
    <row r="15" spans="1:36" ht="14">
      <c r="A15" s="4029" t="s">
        <v>159</v>
      </c>
      <c r="B15" s="4030">
        <v>249</v>
      </c>
      <c r="C15" s="4031">
        <v>134</v>
      </c>
      <c r="D15" s="4030">
        <v>115</v>
      </c>
      <c r="E15" s="4031">
        <v>43</v>
      </c>
      <c r="F15" s="4031">
        <v>65</v>
      </c>
      <c r="G15" s="4031">
        <v>47</v>
      </c>
      <c r="H15" s="4031">
        <v>33</v>
      </c>
      <c r="I15" s="4031">
        <v>31</v>
      </c>
      <c r="J15" s="4030">
        <v>31</v>
      </c>
      <c r="K15" s="4031">
        <v>22</v>
      </c>
      <c r="L15" s="4031">
        <v>13</v>
      </c>
      <c r="M15" s="4031">
        <v>36</v>
      </c>
      <c r="N15" s="4031">
        <v>14</v>
      </c>
      <c r="O15" s="4031">
        <v>39</v>
      </c>
      <c r="P15" s="4031">
        <v>14</v>
      </c>
      <c r="Q15" s="4031">
        <v>25</v>
      </c>
      <c r="R15" s="4031">
        <v>21</v>
      </c>
      <c r="S15" s="4031">
        <v>11</v>
      </c>
      <c r="T15" s="4031">
        <v>28</v>
      </c>
      <c r="U15" s="4030">
        <v>26</v>
      </c>
      <c r="V15" s="4031">
        <v>98</v>
      </c>
      <c r="W15" s="4031">
        <v>81</v>
      </c>
      <c r="X15" s="4030">
        <v>60</v>
      </c>
      <c r="Y15" s="4031">
        <v>90</v>
      </c>
      <c r="Z15" s="4031">
        <v>69</v>
      </c>
      <c r="AA15" s="4031">
        <v>28</v>
      </c>
      <c r="AB15" s="4030">
        <v>62</v>
      </c>
      <c r="AC15" s="4031">
        <v>4</v>
      </c>
      <c r="AD15" s="4031">
        <v>220</v>
      </c>
      <c r="AE15" s="4031">
        <v>3</v>
      </c>
      <c r="AF15" s="4031">
        <v>1</v>
      </c>
      <c r="AG15" s="4030">
        <v>2</v>
      </c>
      <c r="AH15" s="4031">
        <v>81</v>
      </c>
      <c r="AI15" s="4030">
        <v>134</v>
      </c>
      <c r="AJ15" s="4037"/>
    </row>
    <row r="16" spans="1:36" ht="14">
      <c r="A16" s="4029" t="s">
        <v>138</v>
      </c>
      <c r="B16" s="3977">
        <v>0.34420000000000001</v>
      </c>
      <c r="C16" s="3978">
        <v>0.38790000000000002</v>
      </c>
      <c r="D16" s="3977">
        <v>0.30420000000000003</v>
      </c>
      <c r="E16" s="3978">
        <v>0.66830000000000001</v>
      </c>
      <c r="F16" s="3978">
        <v>0.56369999999999998</v>
      </c>
      <c r="G16" s="3978">
        <v>0.3952</v>
      </c>
      <c r="H16" s="3978">
        <v>0.249</v>
      </c>
      <c r="I16" s="3978">
        <v>0.28620000000000001</v>
      </c>
      <c r="J16" s="3977">
        <v>0.16639999999999999</v>
      </c>
      <c r="K16" s="3978">
        <v>0.32629999999999998</v>
      </c>
      <c r="L16" s="3978">
        <v>0.2571</v>
      </c>
      <c r="M16" s="3978">
        <v>0.37359999999999999</v>
      </c>
      <c r="N16" s="3978">
        <v>0.41310000000000002</v>
      </c>
      <c r="O16" s="3978">
        <v>0.4491</v>
      </c>
      <c r="P16" s="3978">
        <v>0.21229999999999999</v>
      </c>
      <c r="Q16" s="3978">
        <v>0.25719999999999998</v>
      </c>
      <c r="R16" s="3978">
        <v>0.32850000000000001</v>
      </c>
      <c r="S16" s="3978">
        <v>0.30580000000000002</v>
      </c>
      <c r="T16" s="3978">
        <v>0.40400000000000003</v>
      </c>
      <c r="U16" s="3977">
        <v>0.442</v>
      </c>
      <c r="V16" s="3978">
        <v>0.54410000000000003</v>
      </c>
      <c r="W16" s="3978">
        <v>0.30459999999999998</v>
      </c>
      <c r="X16" s="3977">
        <v>0.24060000000000001</v>
      </c>
      <c r="Y16" s="3978">
        <v>0.37719999999999998</v>
      </c>
      <c r="Z16" s="3978">
        <v>0.37709999999999999</v>
      </c>
      <c r="AA16" s="3978">
        <v>0.29449999999999998</v>
      </c>
      <c r="AB16" s="3977">
        <v>0.2999</v>
      </c>
      <c r="AC16" s="3978">
        <v>1.35E-2</v>
      </c>
      <c r="AD16" s="3978">
        <v>0.80020000000000002</v>
      </c>
      <c r="AE16" s="3978">
        <v>5.2200000000000003E-2</v>
      </c>
      <c r="AF16" s="3978">
        <v>5.0099999999999999E-2</v>
      </c>
      <c r="AG16" s="3977">
        <v>5.1799999999999999E-2</v>
      </c>
      <c r="AH16" s="3978">
        <v>0.23930000000000001</v>
      </c>
      <c r="AI16" s="3977">
        <v>0.42249999999999999</v>
      </c>
      <c r="AJ16" s="4037"/>
    </row>
    <row r="17" spans="1:36" ht="14">
      <c r="A17" s="4029" t="s">
        <v>160</v>
      </c>
      <c r="B17" s="4030">
        <v>47</v>
      </c>
      <c r="C17" s="4031">
        <v>25</v>
      </c>
      <c r="D17" s="4030">
        <v>22</v>
      </c>
      <c r="E17" s="4031">
        <v>3</v>
      </c>
      <c r="F17" s="4031">
        <v>8</v>
      </c>
      <c r="G17" s="4031">
        <v>10</v>
      </c>
      <c r="H17" s="4031">
        <v>10</v>
      </c>
      <c r="I17" s="4031">
        <v>9</v>
      </c>
      <c r="J17" s="4030">
        <v>7</v>
      </c>
      <c r="K17" s="4031">
        <v>7</v>
      </c>
      <c r="L17" s="4031">
        <v>1</v>
      </c>
      <c r="M17" s="4031">
        <v>13</v>
      </c>
      <c r="N17" s="4031">
        <v>2</v>
      </c>
      <c r="O17" s="4031">
        <v>3</v>
      </c>
      <c r="P17" s="4031">
        <v>4</v>
      </c>
      <c r="Q17" s="4031">
        <v>6</v>
      </c>
      <c r="R17" s="4031">
        <v>5</v>
      </c>
      <c r="S17" s="4031">
        <v>0</v>
      </c>
      <c r="T17" s="4031">
        <v>4</v>
      </c>
      <c r="U17" s="4030">
        <v>2</v>
      </c>
      <c r="V17" s="4031">
        <v>6</v>
      </c>
      <c r="W17" s="4031">
        <v>12</v>
      </c>
      <c r="X17" s="4030">
        <v>27</v>
      </c>
      <c r="Y17" s="4031">
        <v>14</v>
      </c>
      <c r="Z17" s="4031">
        <v>3</v>
      </c>
      <c r="AA17" s="4031">
        <v>6</v>
      </c>
      <c r="AB17" s="4030">
        <v>24</v>
      </c>
      <c r="AC17" s="4031">
        <v>7</v>
      </c>
      <c r="AD17" s="4031">
        <v>5</v>
      </c>
      <c r="AE17" s="4031">
        <v>29</v>
      </c>
      <c r="AF17" s="4031">
        <v>0</v>
      </c>
      <c r="AG17" s="4030">
        <v>0</v>
      </c>
      <c r="AH17" s="4031">
        <v>17</v>
      </c>
      <c r="AI17" s="4030">
        <v>25</v>
      </c>
      <c r="AJ17" s="4037"/>
    </row>
    <row r="18" spans="1:36" ht="14">
      <c r="A18" s="4029" t="s">
        <v>138</v>
      </c>
      <c r="B18" s="3977">
        <v>6.4899999999999999E-2</v>
      </c>
      <c r="C18" s="3978">
        <v>7.0900000000000005E-2</v>
      </c>
      <c r="D18" s="3977">
        <v>5.9499999999999997E-2</v>
      </c>
      <c r="E18" s="3978">
        <v>5.2900000000000003E-2</v>
      </c>
      <c r="F18" s="3978">
        <v>6.93E-2</v>
      </c>
      <c r="G18" s="3978">
        <v>8.3099999999999993E-2</v>
      </c>
      <c r="H18" s="3978">
        <v>7.7100000000000002E-2</v>
      </c>
      <c r="I18" s="3978">
        <v>8.3199999999999996E-2</v>
      </c>
      <c r="J18" s="3977">
        <v>3.5900000000000001E-2</v>
      </c>
      <c r="K18" s="3978">
        <v>9.8599999999999993E-2</v>
      </c>
      <c r="L18" s="3978">
        <v>2.3599999999999999E-2</v>
      </c>
      <c r="M18" s="3978">
        <v>0.1308</v>
      </c>
      <c r="N18" s="3978">
        <v>6.6799999999999998E-2</v>
      </c>
      <c r="O18" s="3978">
        <v>3.4700000000000002E-2</v>
      </c>
      <c r="P18" s="3978">
        <v>6.5000000000000002E-2</v>
      </c>
      <c r="Q18" s="3978">
        <v>6.2899999999999998E-2</v>
      </c>
      <c r="R18" s="3978">
        <v>7.3300000000000004E-2</v>
      </c>
      <c r="S18" s="3978">
        <v>0</v>
      </c>
      <c r="T18" s="3978">
        <v>6.0499999999999998E-2</v>
      </c>
      <c r="U18" s="3977">
        <v>3.56E-2</v>
      </c>
      <c r="V18" s="3978">
        <v>3.3599999999999998E-2</v>
      </c>
      <c r="W18" s="3978">
        <v>4.6699999999999998E-2</v>
      </c>
      <c r="X18" s="3977">
        <v>0.10879999999999999</v>
      </c>
      <c r="Y18" s="3978">
        <v>5.7200000000000001E-2</v>
      </c>
      <c r="Z18" s="3978">
        <v>1.7399999999999999E-2</v>
      </c>
      <c r="AA18" s="3978">
        <v>6.1400000000000003E-2</v>
      </c>
      <c r="AB18" s="3977">
        <v>0.1178</v>
      </c>
      <c r="AC18" s="3978">
        <v>2.1999999999999999E-2</v>
      </c>
      <c r="AD18" s="3978">
        <v>1.7899999999999999E-2</v>
      </c>
      <c r="AE18" s="3978">
        <v>0.58320000000000005</v>
      </c>
      <c r="AF18" s="3978">
        <v>0</v>
      </c>
      <c r="AG18" s="3977">
        <v>1.2200000000000001E-2</v>
      </c>
      <c r="AH18" s="3978">
        <v>4.9299999999999997E-2</v>
      </c>
      <c r="AI18" s="3977">
        <v>7.8200000000000006E-2</v>
      </c>
      <c r="AJ18" s="4037"/>
    </row>
    <row r="19" spans="1:36" ht="14">
      <c r="A19" s="4029" t="s">
        <v>161</v>
      </c>
      <c r="B19" s="4030">
        <v>14</v>
      </c>
      <c r="C19" s="4031">
        <v>8</v>
      </c>
      <c r="D19" s="4030">
        <v>5</v>
      </c>
      <c r="E19" s="4031">
        <v>2</v>
      </c>
      <c r="F19" s="4031">
        <v>1</v>
      </c>
      <c r="G19" s="4031">
        <v>1</v>
      </c>
      <c r="H19" s="4031">
        <v>3</v>
      </c>
      <c r="I19" s="4031">
        <v>3</v>
      </c>
      <c r="J19" s="4030">
        <v>4</v>
      </c>
      <c r="K19" s="4031">
        <v>1</v>
      </c>
      <c r="L19" s="4031">
        <v>2</v>
      </c>
      <c r="M19" s="4031">
        <v>2</v>
      </c>
      <c r="N19" s="4031">
        <v>1</v>
      </c>
      <c r="O19" s="4031">
        <v>1</v>
      </c>
      <c r="P19" s="4031">
        <v>1</v>
      </c>
      <c r="Q19" s="4031">
        <v>2</v>
      </c>
      <c r="R19" s="4031">
        <v>0</v>
      </c>
      <c r="S19" s="4031">
        <v>1</v>
      </c>
      <c r="T19" s="4031">
        <v>2</v>
      </c>
      <c r="U19" s="4030">
        <v>0</v>
      </c>
      <c r="V19" s="4031">
        <v>3</v>
      </c>
      <c r="W19" s="4031">
        <v>3</v>
      </c>
      <c r="X19" s="4030">
        <v>7</v>
      </c>
      <c r="Y19" s="4031">
        <v>2</v>
      </c>
      <c r="Z19" s="4031">
        <v>7</v>
      </c>
      <c r="AA19" s="4031">
        <v>1</v>
      </c>
      <c r="AB19" s="4030">
        <v>5</v>
      </c>
      <c r="AC19" s="4031">
        <v>1</v>
      </c>
      <c r="AD19" s="4031">
        <v>3</v>
      </c>
      <c r="AE19" s="4031">
        <v>1</v>
      </c>
      <c r="AF19" s="4031">
        <v>0</v>
      </c>
      <c r="AG19" s="4030">
        <v>6</v>
      </c>
      <c r="AH19" s="4031">
        <v>4</v>
      </c>
      <c r="AI19" s="4030">
        <v>7</v>
      </c>
      <c r="AJ19" s="4037"/>
    </row>
    <row r="20" spans="1:36" ht="14">
      <c r="A20" s="4029" t="s">
        <v>138</v>
      </c>
      <c r="B20" s="3977">
        <v>1.9199999999999998E-2</v>
      </c>
      <c r="C20" s="3978">
        <v>2.4500000000000001E-2</v>
      </c>
      <c r="D20" s="3977">
        <v>1.43E-2</v>
      </c>
      <c r="E20" s="3978">
        <v>2.3800000000000002E-2</v>
      </c>
      <c r="F20" s="3978">
        <v>8.3999999999999995E-3</v>
      </c>
      <c r="G20" s="3978">
        <v>4.7000000000000002E-3</v>
      </c>
      <c r="H20" s="3978">
        <v>2.5600000000000001E-2</v>
      </c>
      <c r="I20" s="3978">
        <v>3.04E-2</v>
      </c>
      <c r="J20" s="3977">
        <v>2.2499999999999999E-2</v>
      </c>
      <c r="K20" s="3978">
        <v>1.2500000000000001E-2</v>
      </c>
      <c r="L20" s="3978">
        <v>3.9699999999999999E-2</v>
      </c>
      <c r="M20" s="3978">
        <v>0.02</v>
      </c>
      <c r="N20" s="3978">
        <v>2.3900000000000001E-2</v>
      </c>
      <c r="O20" s="3978">
        <v>1.72E-2</v>
      </c>
      <c r="P20" s="3978">
        <v>1.7000000000000001E-2</v>
      </c>
      <c r="Q20" s="3978">
        <v>2.3300000000000001E-2</v>
      </c>
      <c r="R20" s="3978">
        <v>6.6E-3</v>
      </c>
      <c r="S20" s="3978">
        <v>2.0899999999999998E-2</v>
      </c>
      <c r="T20" s="3978">
        <v>3.4099999999999998E-2</v>
      </c>
      <c r="U20" s="3977">
        <v>0</v>
      </c>
      <c r="V20" s="3978">
        <v>1.9400000000000001E-2</v>
      </c>
      <c r="W20" s="3978">
        <v>1.2699999999999999E-2</v>
      </c>
      <c r="X20" s="3977">
        <v>2.64E-2</v>
      </c>
      <c r="Y20" s="3978">
        <v>7.1000000000000004E-3</v>
      </c>
      <c r="Z20" s="3978">
        <v>3.5700000000000003E-2</v>
      </c>
      <c r="AA20" s="3978">
        <v>6.8999999999999999E-3</v>
      </c>
      <c r="AB20" s="3977">
        <v>2.4E-2</v>
      </c>
      <c r="AC20" s="3978">
        <v>2.3999999999999998E-3</v>
      </c>
      <c r="AD20" s="3978">
        <v>1.0999999999999999E-2</v>
      </c>
      <c r="AE20" s="3978">
        <v>1.5900000000000001E-2</v>
      </c>
      <c r="AF20" s="3978">
        <v>2.1700000000000001E-2</v>
      </c>
      <c r="AG20" s="3977">
        <v>0.20469999999999999</v>
      </c>
      <c r="AH20" s="3978">
        <v>1.21E-2</v>
      </c>
      <c r="AI20" s="3977">
        <v>2.3199999999999998E-2</v>
      </c>
      <c r="AJ20" s="4037"/>
    </row>
    <row r="21" spans="1:36" ht="14">
      <c r="A21" s="4029" t="s">
        <v>162</v>
      </c>
      <c r="B21" s="4030">
        <v>39</v>
      </c>
      <c r="C21" s="4031">
        <v>16</v>
      </c>
      <c r="D21" s="4030">
        <v>23</v>
      </c>
      <c r="E21" s="4031">
        <v>1</v>
      </c>
      <c r="F21" s="4031">
        <v>2</v>
      </c>
      <c r="G21" s="4031">
        <v>5</v>
      </c>
      <c r="H21" s="4031">
        <v>15</v>
      </c>
      <c r="I21" s="4031">
        <v>5</v>
      </c>
      <c r="J21" s="4030">
        <v>10</v>
      </c>
      <c r="K21" s="4031">
        <v>3</v>
      </c>
      <c r="L21" s="4031">
        <v>8</v>
      </c>
      <c r="M21" s="4031">
        <v>1</v>
      </c>
      <c r="N21" s="4031">
        <v>0</v>
      </c>
      <c r="O21" s="4031">
        <v>2</v>
      </c>
      <c r="P21" s="4031">
        <v>4</v>
      </c>
      <c r="Q21" s="4031">
        <v>5</v>
      </c>
      <c r="R21" s="4031">
        <v>9</v>
      </c>
      <c r="S21" s="4031">
        <v>2</v>
      </c>
      <c r="T21" s="4031">
        <v>2</v>
      </c>
      <c r="U21" s="4030">
        <v>2</v>
      </c>
      <c r="V21" s="4031">
        <v>14</v>
      </c>
      <c r="W21" s="4031">
        <v>13</v>
      </c>
      <c r="X21" s="4030">
        <v>11</v>
      </c>
      <c r="Y21" s="4031">
        <v>20</v>
      </c>
      <c r="Z21" s="4031">
        <v>10</v>
      </c>
      <c r="AA21" s="4031">
        <v>4</v>
      </c>
      <c r="AB21" s="4030">
        <v>5</v>
      </c>
      <c r="AC21" s="4031">
        <v>18</v>
      </c>
      <c r="AD21" s="4031">
        <v>3</v>
      </c>
      <c r="AE21" s="4031">
        <v>1</v>
      </c>
      <c r="AF21" s="4031">
        <v>0</v>
      </c>
      <c r="AG21" s="4030">
        <v>14</v>
      </c>
      <c r="AH21" s="4031">
        <v>37</v>
      </c>
      <c r="AI21" s="4030">
        <v>1</v>
      </c>
      <c r="AJ21" s="4037"/>
    </row>
    <row r="22" spans="1:36" ht="14">
      <c r="A22" s="4029" t="s">
        <v>138</v>
      </c>
      <c r="B22" s="3977">
        <v>5.3499999999999999E-2</v>
      </c>
      <c r="C22" s="3978">
        <v>4.6300000000000001E-2</v>
      </c>
      <c r="D22" s="3977">
        <v>6.0100000000000001E-2</v>
      </c>
      <c r="E22" s="3978">
        <v>1.9900000000000001E-2</v>
      </c>
      <c r="F22" s="3978">
        <v>2.0199999999999999E-2</v>
      </c>
      <c r="G22" s="3978">
        <v>4.5600000000000002E-2</v>
      </c>
      <c r="H22" s="3978">
        <v>0.1128</v>
      </c>
      <c r="I22" s="3978">
        <v>4.2000000000000003E-2</v>
      </c>
      <c r="J22" s="3977">
        <v>5.5199999999999999E-2</v>
      </c>
      <c r="K22" s="3978">
        <v>3.73E-2</v>
      </c>
      <c r="L22" s="3978">
        <v>0.16769999999999999</v>
      </c>
      <c r="M22" s="3978">
        <v>8.9999999999999993E-3</v>
      </c>
      <c r="N22" s="3978">
        <v>0</v>
      </c>
      <c r="O22" s="3978">
        <v>2.7400000000000001E-2</v>
      </c>
      <c r="P22" s="3978">
        <v>6.4899999999999999E-2</v>
      </c>
      <c r="Q22" s="3978">
        <v>4.9599999999999998E-2</v>
      </c>
      <c r="R22" s="3978">
        <v>0.13550000000000001</v>
      </c>
      <c r="S22" s="3978">
        <v>6.2799999999999995E-2</v>
      </c>
      <c r="T22" s="3978">
        <v>3.3300000000000003E-2</v>
      </c>
      <c r="U22" s="3977">
        <v>4.2000000000000003E-2</v>
      </c>
      <c r="V22" s="3978">
        <v>7.7799999999999994E-2</v>
      </c>
      <c r="W22" s="3978">
        <v>4.7500000000000001E-2</v>
      </c>
      <c r="X22" s="3977">
        <v>4.2200000000000001E-2</v>
      </c>
      <c r="Y22" s="3978">
        <v>8.3799999999999999E-2</v>
      </c>
      <c r="Z22" s="3978">
        <v>5.3199999999999997E-2</v>
      </c>
      <c r="AA22" s="3978">
        <v>4.2299999999999997E-2</v>
      </c>
      <c r="AB22" s="3977">
        <v>2.4199999999999999E-2</v>
      </c>
      <c r="AC22" s="3978">
        <v>6.2E-2</v>
      </c>
      <c r="AD22" s="3978">
        <v>1.06E-2</v>
      </c>
      <c r="AE22" s="3978">
        <v>0.02</v>
      </c>
      <c r="AF22" s="3978">
        <v>0</v>
      </c>
      <c r="AG22" s="3977">
        <v>0.441</v>
      </c>
      <c r="AH22" s="3978">
        <v>0.1091</v>
      </c>
      <c r="AI22" s="3977">
        <v>3.2000000000000002E-3</v>
      </c>
      <c r="AJ22" s="4037"/>
    </row>
    <row r="23" spans="1:36" ht="14">
      <c r="A23" s="4029" t="s">
        <v>163</v>
      </c>
      <c r="B23" s="4030">
        <v>23</v>
      </c>
      <c r="C23" s="4031">
        <v>9</v>
      </c>
      <c r="D23" s="4030">
        <v>14</v>
      </c>
      <c r="E23" s="4031">
        <v>2</v>
      </c>
      <c r="F23" s="4031">
        <v>4</v>
      </c>
      <c r="G23" s="4031">
        <v>7</v>
      </c>
      <c r="H23" s="4031">
        <v>5</v>
      </c>
      <c r="I23" s="4031">
        <v>2</v>
      </c>
      <c r="J23" s="4030">
        <v>3</v>
      </c>
      <c r="K23" s="4031">
        <v>0</v>
      </c>
      <c r="L23" s="4031">
        <v>0</v>
      </c>
      <c r="M23" s="4031">
        <v>1</v>
      </c>
      <c r="N23" s="4031">
        <v>0</v>
      </c>
      <c r="O23" s="4031">
        <v>0</v>
      </c>
      <c r="P23" s="4031">
        <v>20</v>
      </c>
      <c r="Q23" s="4031">
        <v>0</v>
      </c>
      <c r="R23" s="4031">
        <v>0</v>
      </c>
      <c r="S23" s="4031">
        <v>0</v>
      </c>
      <c r="T23" s="4031">
        <v>1</v>
      </c>
      <c r="U23" s="4030">
        <v>1</v>
      </c>
      <c r="V23" s="4031">
        <v>3</v>
      </c>
      <c r="W23" s="4031">
        <v>7</v>
      </c>
      <c r="X23" s="4030">
        <v>11</v>
      </c>
      <c r="Y23" s="4031">
        <v>6</v>
      </c>
      <c r="Z23" s="4031">
        <v>5</v>
      </c>
      <c r="AA23" s="4031">
        <v>4</v>
      </c>
      <c r="AB23" s="4030">
        <v>8</v>
      </c>
      <c r="AC23" s="4031">
        <v>0</v>
      </c>
      <c r="AD23" s="4031">
        <v>1</v>
      </c>
      <c r="AE23" s="4031">
        <v>0</v>
      </c>
      <c r="AF23" s="4031">
        <v>19</v>
      </c>
      <c r="AG23" s="4030">
        <v>1</v>
      </c>
      <c r="AH23" s="4031">
        <v>4</v>
      </c>
      <c r="AI23" s="4030">
        <v>17</v>
      </c>
      <c r="AJ23" s="4037"/>
    </row>
    <row r="24" spans="1:36" ht="14">
      <c r="A24" s="4029" t="s">
        <v>138</v>
      </c>
      <c r="B24" s="3977">
        <v>3.1699999999999999E-2</v>
      </c>
      <c r="C24" s="3978">
        <v>2.7099999999999999E-2</v>
      </c>
      <c r="D24" s="3977">
        <v>3.5999999999999997E-2</v>
      </c>
      <c r="E24" s="3978">
        <v>3.2800000000000003E-2</v>
      </c>
      <c r="F24" s="3978">
        <v>3.6799999999999999E-2</v>
      </c>
      <c r="G24" s="3978">
        <v>5.7000000000000002E-2</v>
      </c>
      <c r="H24" s="3978">
        <v>3.6999999999999998E-2</v>
      </c>
      <c r="I24" s="3978">
        <v>2.3E-2</v>
      </c>
      <c r="J24" s="3977">
        <v>1.34E-2</v>
      </c>
      <c r="K24" s="3978">
        <v>2.2000000000000001E-3</v>
      </c>
      <c r="L24" s="3978">
        <v>0</v>
      </c>
      <c r="M24" s="3978">
        <v>1.1599999999999999E-2</v>
      </c>
      <c r="N24" s="3978">
        <v>0</v>
      </c>
      <c r="O24" s="3978">
        <v>0</v>
      </c>
      <c r="P24" s="3978">
        <v>0.30449999999999999</v>
      </c>
      <c r="Q24" s="3978">
        <v>0</v>
      </c>
      <c r="R24" s="3978">
        <v>4.5999999999999999E-3</v>
      </c>
      <c r="S24" s="3978">
        <v>0</v>
      </c>
      <c r="T24" s="3978">
        <v>1.6799999999999999E-2</v>
      </c>
      <c r="U24" s="3977">
        <v>9.7999999999999997E-3</v>
      </c>
      <c r="V24" s="3978">
        <v>1.72E-2</v>
      </c>
      <c r="W24" s="3978">
        <v>2.75E-2</v>
      </c>
      <c r="X24" s="3977">
        <v>4.3499999999999997E-2</v>
      </c>
      <c r="Y24" s="3978">
        <v>2.5999999999999999E-2</v>
      </c>
      <c r="Z24" s="3978">
        <v>2.87E-2</v>
      </c>
      <c r="AA24" s="3978">
        <v>4.19E-2</v>
      </c>
      <c r="AB24" s="3977">
        <v>3.6299999999999999E-2</v>
      </c>
      <c r="AC24" s="3978">
        <v>0</v>
      </c>
      <c r="AD24" s="3978">
        <v>2.0999999999999999E-3</v>
      </c>
      <c r="AE24" s="3978">
        <v>0</v>
      </c>
      <c r="AF24" s="3978">
        <v>0.92820000000000003</v>
      </c>
      <c r="AG24" s="3977">
        <v>4.1000000000000002E-2</v>
      </c>
      <c r="AH24" s="3978">
        <v>1.15E-2</v>
      </c>
      <c r="AI24" s="3977">
        <v>5.4699999999999999E-2</v>
      </c>
      <c r="AJ24" s="4037"/>
    </row>
    <row r="25" spans="1:36" ht="14">
      <c r="A25" s="4029" t="s">
        <v>173</v>
      </c>
      <c r="B25" s="4030">
        <v>4</v>
      </c>
      <c r="C25" s="4031">
        <v>3</v>
      </c>
      <c r="D25" s="4030">
        <v>2</v>
      </c>
      <c r="E25" s="4031">
        <v>0</v>
      </c>
      <c r="F25" s="4031">
        <v>1</v>
      </c>
      <c r="G25" s="4031">
        <v>0</v>
      </c>
      <c r="H25" s="4031">
        <v>1</v>
      </c>
      <c r="I25" s="4031">
        <v>1</v>
      </c>
      <c r="J25" s="4030">
        <v>1</v>
      </c>
      <c r="K25" s="4031">
        <v>0</v>
      </c>
      <c r="L25" s="4031">
        <v>0</v>
      </c>
      <c r="M25" s="4031">
        <v>0</v>
      </c>
      <c r="N25" s="4031">
        <v>0</v>
      </c>
      <c r="O25" s="4031">
        <v>0</v>
      </c>
      <c r="P25" s="4031">
        <v>0</v>
      </c>
      <c r="Q25" s="4031">
        <v>0</v>
      </c>
      <c r="R25" s="4031">
        <v>0</v>
      </c>
      <c r="S25" s="4031">
        <v>4</v>
      </c>
      <c r="T25" s="4031">
        <v>0</v>
      </c>
      <c r="U25" s="4030">
        <v>0</v>
      </c>
      <c r="V25" s="4031">
        <v>2</v>
      </c>
      <c r="W25" s="4031">
        <v>1</v>
      </c>
      <c r="X25" s="4030">
        <v>1</v>
      </c>
      <c r="Y25" s="4031">
        <v>1</v>
      </c>
      <c r="Z25" s="4031">
        <v>1</v>
      </c>
      <c r="AA25" s="4031">
        <v>0</v>
      </c>
      <c r="AB25" s="4030">
        <v>2</v>
      </c>
      <c r="AC25" s="4031">
        <v>0</v>
      </c>
      <c r="AD25" s="4031">
        <v>1</v>
      </c>
      <c r="AE25" s="4031">
        <v>0</v>
      </c>
      <c r="AF25" s="4031">
        <v>0</v>
      </c>
      <c r="AG25" s="4030">
        <v>3</v>
      </c>
      <c r="AH25" s="4031">
        <v>3</v>
      </c>
      <c r="AI25" s="4030">
        <v>1</v>
      </c>
      <c r="AJ25" s="4037"/>
    </row>
    <row r="26" spans="1:36" ht="14">
      <c r="A26" s="4029" t="s">
        <v>138</v>
      </c>
      <c r="B26" s="3977">
        <v>5.7000000000000002E-3</v>
      </c>
      <c r="C26" s="3978">
        <v>7.4000000000000003E-3</v>
      </c>
      <c r="D26" s="3977">
        <v>4.1999999999999997E-3</v>
      </c>
      <c r="E26" s="3978">
        <v>0</v>
      </c>
      <c r="F26" s="3978">
        <v>8.2000000000000007E-3</v>
      </c>
      <c r="G26" s="3978">
        <v>0</v>
      </c>
      <c r="H26" s="3978">
        <v>9.9000000000000008E-3</v>
      </c>
      <c r="I26" s="3978">
        <v>6.4999999999999997E-3</v>
      </c>
      <c r="J26" s="3977">
        <v>6.4000000000000003E-3</v>
      </c>
      <c r="K26" s="3978">
        <v>0</v>
      </c>
      <c r="L26" s="3978">
        <v>0</v>
      </c>
      <c r="M26" s="3978">
        <v>0</v>
      </c>
      <c r="N26" s="3978">
        <v>0</v>
      </c>
      <c r="O26" s="3978">
        <v>0</v>
      </c>
      <c r="P26" s="3978">
        <v>0</v>
      </c>
      <c r="Q26" s="3978">
        <v>0</v>
      </c>
      <c r="R26" s="3978">
        <v>0</v>
      </c>
      <c r="S26" s="3978">
        <v>0.1202</v>
      </c>
      <c r="T26" s="3978">
        <v>0</v>
      </c>
      <c r="U26" s="3977">
        <v>0</v>
      </c>
      <c r="V26" s="3978">
        <v>1.21E-2</v>
      </c>
      <c r="W26" s="3978">
        <v>2.8999999999999998E-3</v>
      </c>
      <c r="X26" s="3977">
        <v>3.7000000000000002E-3</v>
      </c>
      <c r="Y26" s="3978">
        <v>5.7000000000000002E-3</v>
      </c>
      <c r="Z26" s="3978">
        <v>5.7000000000000002E-3</v>
      </c>
      <c r="AA26" s="3978">
        <v>1.4E-3</v>
      </c>
      <c r="AB26" s="3977">
        <v>7.7000000000000002E-3</v>
      </c>
      <c r="AC26" s="3978">
        <v>0</v>
      </c>
      <c r="AD26" s="3978">
        <v>2.5000000000000001E-3</v>
      </c>
      <c r="AE26" s="3978">
        <v>0</v>
      </c>
      <c r="AF26" s="3978">
        <v>0</v>
      </c>
      <c r="AG26" s="3977">
        <v>0.11260000000000001</v>
      </c>
      <c r="AH26" s="3978">
        <v>9.1000000000000004E-3</v>
      </c>
      <c r="AI26" s="3977">
        <v>2.3999999999999998E-3</v>
      </c>
      <c r="AJ26" s="4037"/>
    </row>
    <row r="27" spans="1:36" ht="28">
      <c r="A27" s="4029" t="s">
        <v>174</v>
      </c>
      <c r="B27" s="4030">
        <v>59</v>
      </c>
      <c r="C27" s="4031">
        <v>24</v>
      </c>
      <c r="D27" s="4030">
        <v>35</v>
      </c>
      <c r="E27" s="4031">
        <v>2</v>
      </c>
      <c r="F27" s="4031">
        <v>5</v>
      </c>
      <c r="G27" s="4031">
        <v>15</v>
      </c>
      <c r="H27" s="4031">
        <v>14</v>
      </c>
      <c r="I27" s="4031">
        <v>11</v>
      </c>
      <c r="J27" s="4030">
        <v>12</v>
      </c>
      <c r="K27" s="4031">
        <v>10</v>
      </c>
      <c r="L27" s="4031">
        <v>4</v>
      </c>
      <c r="M27" s="4031">
        <v>8</v>
      </c>
      <c r="N27" s="4031">
        <v>1</v>
      </c>
      <c r="O27" s="4031">
        <v>7</v>
      </c>
      <c r="P27" s="4031">
        <v>2</v>
      </c>
      <c r="Q27" s="4031">
        <v>8</v>
      </c>
      <c r="R27" s="4031">
        <v>4</v>
      </c>
      <c r="S27" s="4031">
        <v>3</v>
      </c>
      <c r="T27" s="4031">
        <v>4</v>
      </c>
      <c r="U27" s="4030">
        <v>8</v>
      </c>
      <c r="V27" s="4031">
        <v>10</v>
      </c>
      <c r="W27" s="4031">
        <v>20</v>
      </c>
      <c r="X27" s="4030">
        <v>28</v>
      </c>
      <c r="Y27" s="4031">
        <v>10</v>
      </c>
      <c r="Z27" s="4031">
        <v>13</v>
      </c>
      <c r="AA27" s="4031">
        <v>7</v>
      </c>
      <c r="AB27" s="4030">
        <v>29</v>
      </c>
      <c r="AC27" s="4031">
        <v>16</v>
      </c>
      <c r="AD27" s="4031">
        <v>25</v>
      </c>
      <c r="AE27" s="4031">
        <v>10</v>
      </c>
      <c r="AF27" s="4031">
        <v>0</v>
      </c>
      <c r="AG27" s="4030">
        <v>1</v>
      </c>
      <c r="AH27" s="4031">
        <v>4</v>
      </c>
      <c r="AI27" s="4030">
        <v>46</v>
      </c>
      <c r="AJ27" s="4037"/>
    </row>
    <row r="28" spans="1:36" ht="14">
      <c r="A28" s="4029" t="s">
        <v>138</v>
      </c>
      <c r="B28" s="3977">
        <v>8.1100000000000005E-2</v>
      </c>
      <c r="C28" s="3978">
        <v>6.9000000000000006E-2</v>
      </c>
      <c r="D28" s="3977">
        <v>9.2100000000000001E-2</v>
      </c>
      <c r="E28" s="3978">
        <v>2.6700000000000002E-2</v>
      </c>
      <c r="F28" s="3978">
        <v>4.19E-2</v>
      </c>
      <c r="G28" s="3978">
        <v>0.12770000000000001</v>
      </c>
      <c r="H28" s="3978">
        <v>0.1061</v>
      </c>
      <c r="I28" s="3978">
        <v>0.1024</v>
      </c>
      <c r="J28" s="3977">
        <v>6.4199999999999993E-2</v>
      </c>
      <c r="K28" s="3978">
        <v>0.1447</v>
      </c>
      <c r="L28" s="3978">
        <v>7.8799999999999995E-2</v>
      </c>
      <c r="M28" s="3978">
        <v>8.48E-2</v>
      </c>
      <c r="N28" s="3978">
        <v>4.3099999999999999E-2</v>
      </c>
      <c r="O28" s="3978">
        <v>7.85E-2</v>
      </c>
      <c r="P28" s="3978">
        <v>3.5900000000000001E-2</v>
      </c>
      <c r="Q28" s="3978">
        <v>8.09E-2</v>
      </c>
      <c r="R28" s="3978">
        <v>6.8900000000000003E-2</v>
      </c>
      <c r="S28" s="3978">
        <v>7.6700000000000004E-2</v>
      </c>
      <c r="T28" s="3978">
        <v>5.2600000000000001E-2</v>
      </c>
      <c r="U28" s="3977">
        <v>0.13020000000000001</v>
      </c>
      <c r="V28" s="3978">
        <v>5.4600000000000003E-2</v>
      </c>
      <c r="W28" s="3978">
        <v>7.3700000000000002E-2</v>
      </c>
      <c r="X28" s="3977">
        <v>0.11260000000000001</v>
      </c>
      <c r="Y28" s="3978">
        <v>4.0500000000000001E-2</v>
      </c>
      <c r="Z28" s="3978">
        <v>7.3099999999999998E-2</v>
      </c>
      <c r="AA28" s="3978">
        <v>7.0599999999999996E-2</v>
      </c>
      <c r="AB28" s="3977">
        <v>0.13950000000000001</v>
      </c>
      <c r="AC28" s="3978">
        <v>5.4199999999999998E-2</v>
      </c>
      <c r="AD28" s="3978">
        <v>9.2399999999999996E-2</v>
      </c>
      <c r="AE28" s="3978">
        <v>0.2019</v>
      </c>
      <c r="AF28" s="3978">
        <v>0</v>
      </c>
      <c r="AG28" s="3977">
        <v>1.7899999999999999E-2</v>
      </c>
      <c r="AH28" s="3978">
        <v>1.26E-2</v>
      </c>
      <c r="AI28" s="3977">
        <v>0.1457</v>
      </c>
      <c r="AJ28" s="4037"/>
    </row>
    <row r="29" spans="1:36" ht="14">
      <c r="A29" s="4029" t="s">
        <v>175</v>
      </c>
      <c r="B29" s="4030">
        <v>5</v>
      </c>
      <c r="C29" s="4031">
        <v>4</v>
      </c>
      <c r="D29" s="4030">
        <v>2</v>
      </c>
      <c r="E29" s="4031">
        <v>0</v>
      </c>
      <c r="F29" s="4031">
        <v>1</v>
      </c>
      <c r="G29" s="4031">
        <v>1</v>
      </c>
      <c r="H29" s="4031">
        <v>0</v>
      </c>
      <c r="I29" s="4031">
        <v>1</v>
      </c>
      <c r="J29" s="4030">
        <v>2</v>
      </c>
      <c r="K29" s="4031">
        <v>0</v>
      </c>
      <c r="L29" s="4031">
        <v>1</v>
      </c>
      <c r="M29" s="4031">
        <v>0</v>
      </c>
      <c r="N29" s="4031">
        <v>1</v>
      </c>
      <c r="O29" s="4031">
        <v>0</v>
      </c>
      <c r="P29" s="4031">
        <v>0</v>
      </c>
      <c r="Q29" s="4031">
        <v>2</v>
      </c>
      <c r="R29" s="4031">
        <v>0</v>
      </c>
      <c r="S29" s="4031">
        <v>1</v>
      </c>
      <c r="T29" s="4031">
        <v>0</v>
      </c>
      <c r="U29" s="4030">
        <v>0</v>
      </c>
      <c r="V29" s="4031">
        <v>2</v>
      </c>
      <c r="W29" s="4031">
        <v>1</v>
      </c>
      <c r="X29" s="4030">
        <v>1</v>
      </c>
      <c r="Y29" s="4031">
        <v>1</v>
      </c>
      <c r="Z29" s="4031">
        <v>2</v>
      </c>
      <c r="AA29" s="4031">
        <v>0</v>
      </c>
      <c r="AB29" s="4030">
        <v>2</v>
      </c>
      <c r="AC29" s="4031">
        <v>3</v>
      </c>
      <c r="AD29" s="4031">
        <v>0</v>
      </c>
      <c r="AE29" s="4031">
        <v>0</v>
      </c>
      <c r="AF29" s="4031">
        <v>0</v>
      </c>
      <c r="AG29" s="4030">
        <v>2</v>
      </c>
      <c r="AH29" s="4031">
        <v>4</v>
      </c>
      <c r="AI29" s="4030">
        <v>1</v>
      </c>
    </row>
    <row r="30" spans="1:36" ht="14">
      <c r="A30" s="4029" t="s">
        <v>138</v>
      </c>
      <c r="B30" s="3977">
        <v>7.1000000000000004E-3</v>
      </c>
      <c r="C30" s="3978">
        <v>1.01E-2</v>
      </c>
      <c r="D30" s="3977">
        <v>4.4000000000000003E-3</v>
      </c>
      <c r="E30" s="3978">
        <v>0</v>
      </c>
      <c r="F30" s="3978">
        <v>8.9999999999999993E-3</v>
      </c>
      <c r="G30" s="3978">
        <v>7.9000000000000008E-3</v>
      </c>
      <c r="H30" s="3978">
        <v>0</v>
      </c>
      <c r="I30" s="3978">
        <v>1.0200000000000001E-2</v>
      </c>
      <c r="J30" s="3977">
        <v>1.12E-2</v>
      </c>
      <c r="K30" s="3978">
        <v>0</v>
      </c>
      <c r="L30" s="3978">
        <v>1.2500000000000001E-2</v>
      </c>
      <c r="M30" s="3978">
        <v>0</v>
      </c>
      <c r="N30" s="3978">
        <v>3.9100000000000003E-2</v>
      </c>
      <c r="O30" s="3978">
        <v>0</v>
      </c>
      <c r="P30" s="3978">
        <v>4.0000000000000001E-3</v>
      </c>
      <c r="Q30" s="3978">
        <v>1.67E-2</v>
      </c>
      <c r="R30" s="3978">
        <v>0</v>
      </c>
      <c r="S30" s="3978">
        <v>2.87E-2</v>
      </c>
      <c r="T30" s="3978">
        <v>0</v>
      </c>
      <c r="U30" s="3977">
        <v>6.1000000000000004E-3</v>
      </c>
      <c r="V30" s="3978">
        <v>1.37E-2</v>
      </c>
      <c r="W30" s="3978">
        <v>5.1000000000000004E-3</v>
      </c>
      <c r="X30" s="3977">
        <v>4.4000000000000003E-3</v>
      </c>
      <c r="Y30" s="3978">
        <v>2.5999999999999999E-3</v>
      </c>
      <c r="Z30" s="3978">
        <v>1.24E-2</v>
      </c>
      <c r="AA30" s="3978">
        <v>3.8999999999999998E-3</v>
      </c>
      <c r="AB30" s="3977">
        <v>9.1999999999999998E-3</v>
      </c>
      <c r="AC30" s="3978">
        <v>9.7999999999999997E-3</v>
      </c>
      <c r="AD30" s="3978">
        <v>0</v>
      </c>
      <c r="AE30" s="3978">
        <v>0</v>
      </c>
      <c r="AF30" s="3978">
        <v>0</v>
      </c>
      <c r="AG30" s="3977">
        <v>6.5500000000000003E-2</v>
      </c>
      <c r="AH30" s="3978">
        <v>1.11E-2</v>
      </c>
      <c r="AI30" s="3977">
        <v>2.3E-3</v>
      </c>
      <c r="AJ30" s="4037"/>
    </row>
    <row r="31" spans="1:36" ht="14">
      <c r="A31" s="4048" t="s">
        <v>149</v>
      </c>
      <c r="B31" s="4049">
        <v>725</v>
      </c>
      <c r="C31" s="4050">
        <v>346</v>
      </c>
      <c r="D31" s="4049">
        <v>378</v>
      </c>
      <c r="E31" s="4050">
        <v>64</v>
      </c>
      <c r="F31" s="4050">
        <v>115</v>
      </c>
      <c r="G31" s="4050">
        <v>119</v>
      </c>
      <c r="H31" s="4050">
        <v>132</v>
      </c>
      <c r="I31" s="4050">
        <v>107</v>
      </c>
      <c r="J31" s="4049">
        <v>187</v>
      </c>
      <c r="K31" s="4050">
        <v>67</v>
      </c>
      <c r="L31" s="4050">
        <v>49</v>
      </c>
      <c r="M31" s="4050">
        <v>96</v>
      </c>
      <c r="N31" s="4050">
        <v>33</v>
      </c>
      <c r="O31" s="4050">
        <v>86</v>
      </c>
      <c r="P31" s="4050">
        <v>65</v>
      </c>
      <c r="Q31" s="4050">
        <v>99</v>
      </c>
      <c r="R31" s="4050">
        <v>65</v>
      </c>
      <c r="S31" s="4050">
        <v>35</v>
      </c>
      <c r="T31" s="4050">
        <v>69</v>
      </c>
      <c r="U31" s="4049">
        <v>59</v>
      </c>
      <c r="V31" s="4050">
        <v>179</v>
      </c>
      <c r="W31" s="4050">
        <v>267</v>
      </c>
      <c r="X31" s="4049">
        <v>251</v>
      </c>
      <c r="Y31" s="4050">
        <v>238</v>
      </c>
      <c r="Z31" s="4050">
        <v>184</v>
      </c>
      <c r="AA31" s="4050">
        <v>96</v>
      </c>
      <c r="AB31" s="4049">
        <v>207</v>
      </c>
      <c r="AC31" s="4050">
        <v>296</v>
      </c>
      <c r="AD31" s="4050">
        <v>275</v>
      </c>
      <c r="AE31" s="4050">
        <v>50</v>
      </c>
      <c r="AF31" s="4050">
        <v>20</v>
      </c>
      <c r="AG31" s="4049">
        <v>31</v>
      </c>
      <c r="AH31" s="4050">
        <v>339</v>
      </c>
      <c r="AI31" s="4049">
        <v>318</v>
      </c>
      <c r="AJ31" s="4037"/>
    </row>
    <row r="32" spans="1:36" ht="14">
      <c r="A32" s="4051" t="s">
        <v>138</v>
      </c>
      <c r="B32" s="4052">
        <v>0.99990000000000001</v>
      </c>
      <c r="C32" s="4053">
        <v>1</v>
      </c>
      <c r="D32" s="4052">
        <v>1.0001</v>
      </c>
      <c r="E32" s="4053">
        <v>1</v>
      </c>
      <c r="F32" s="4053">
        <v>1</v>
      </c>
      <c r="G32" s="4053">
        <v>1</v>
      </c>
      <c r="H32" s="4053">
        <v>0.99990000000000001</v>
      </c>
      <c r="I32" s="4053">
        <v>0.99990000000000001</v>
      </c>
      <c r="J32" s="4052">
        <v>1</v>
      </c>
      <c r="K32" s="4053">
        <v>1</v>
      </c>
      <c r="L32" s="4053">
        <v>1</v>
      </c>
      <c r="M32" s="4053">
        <v>1</v>
      </c>
      <c r="N32" s="4053">
        <v>1</v>
      </c>
      <c r="O32" s="4053">
        <v>1</v>
      </c>
      <c r="P32" s="4053">
        <v>1</v>
      </c>
      <c r="Q32" s="4053">
        <v>1.0001</v>
      </c>
      <c r="R32" s="4053">
        <v>1.0001</v>
      </c>
      <c r="S32" s="4053">
        <v>1.0001</v>
      </c>
      <c r="T32" s="4053">
        <v>1</v>
      </c>
      <c r="U32" s="4052">
        <v>1.0001</v>
      </c>
      <c r="V32" s="4053">
        <v>0.99990000000000001</v>
      </c>
      <c r="W32" s="4053">
        <v>1.0001</v>
      </c>
      <c r="X32" s="4052">
        <v>1</v>
      </c>
      <c r="Y32" s="4053">
        <v>1</v>
      </c>
      <c r="Z32" s="4053">
        <v>1.0001</v>
      </c>
      <c r="AA32" s="4053">
        <v>1</v>
      </c>
      <c r="AB32" s="4052">
        <v>0.99990000000000001</v>
      </c>
      <c r="AC32" s="4053">
        <v>1</v>
      </c>
      <c r="AD32" s="4053">
        <v>1.0001</v>
      </c>
      <c r="AE32" s="4053">
        <v>1.0001</v>
      </c>
      <c r="AF32" s="4053">
        <v>1</v>
      </c>
      <c r="AG32" s="4052">
        <v>1</v>
      </c>
      <c r="AH32" s="4053">
        <v>0.99990000000000001</v>
      </c>
      <c r="AI32" s="4052">
        <v>0.99990000000000001</v>
      </c>
      <c r="AJ32" s="4037"/>
    </row>
  </sheetData>
  <mergeCells count="9">
    <mergeCell ref="AC9:AG9"/>
    <mergeCell ref="AH9:AI9"/>
    <mergeCell ref="A6:Z6"/>
    <mergeCell ref="A7:Z7"/>
    <mergeCell ref="C9:D9"/>
    <mergeCell ref="E9:J9"/>
    <mergeCell ref="K9:U9"/>
    <mergeCell ref="V9:X9"/>
    <mergeCell ref="Y9:AB9"/>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J20"/>
  <sheetViews>
    <sheetView workbookViewId="0">
      <selection activeCell="A6" sqref="A6:Z6"/>
    </sheetView>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29</v>
      </c>
    </row>
    <row r="6" spans="1:36" ht="42" customHeight="1">
      <c r="A6" s="4056" t="s">
        <v>227</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1448">
        <v>1021</v>
      </c>
      <c r="C11" s="1449">
        <v>542</v>
      </c>
      <c r="D11" s="1441">
        <v>479</v>
      </c>
      <c r="E11" s="1449">
        <v>79</v>
      </c>
      <c r="F11" s="1449">
        <v>169</v>
      </c>
      <c r="G11" s="1449">
        <v>154</v>
      </c>
      <c r="H11" s="1449">
        <v>188</v>
      </c>
      <c r="I11" s="1449">
        <v>207</v>
      </c>
      <c r="J11" s="1442">
        <v>224</v>
      </c>
      <c r="K11" s="1449">
        <v>92</v>
      </c>
      <c r="L11" s="1449">
        <v>78</v>
      </c>
      <c r="M11" s="1449">
        <v>105</v>
      </c>
      <c r="N11" s="1449">
        <v>44</v>
      </c>
      <c r="O11" s="1449">
        <v>98</v>
      </c>
      <c r="P11" s="1449">
        <v>11</v>
      </c>
      <c r="Q11" s="1449">
        <v>98</v>
      </c>
      <c r="R11" s="1449">
        <v>143</v>
      </c>
      <c r="S11" s="1449">
        <v>103</v>
      </c>
      <c r="T11" s="1449">
        <v>59</v>
      </c>
      <c r="U11" s="1449">
        <v>103</v>
      </c>
      <c r="V11" s="1443">
        <v>86</v>
      </c>
      <c r="W11" s="1449">
        <v>355</v>
      </c>
      <c r="X11" s="1449">
        <v>355</v>
      </c>
      <c r="Y11" s="1444">
        <v>253</v>
      </c>
      <c r="Z11" s="1449">
        <v>237</v>
      </c>
      <c r="AA11" s="1449">
        <v>271</v>
      </c>
      <c r="AB11" s="1449">
        <v>154</v>
      </c>
      <c r="AC11" s="1445">
        <v>359</v>
      </c>
      <c r="AD11" s="1449">
        <v>371</v>
      </c>
      <c r="AE11" s="1449">
        <v>292</v>
      </c>
      <c r="AF11" s="1449">
        <v>66</v>
      </c>
      <c r="AG11" s="1449">
        <v>28</v>
      </c>
      <c r="AH11" s="1446">
        <v>91</v>
      </c>
      <c r="AI11" s="1449">
        <v>439</v>
      </c>
      <c r="AJ11" s="1447">
        <v>399</v>
      </c>
    </row>
    <row r="12" spans="1:36" ht="14">
      <c r="A12" s="8" t="s">
        <v>136</v>
      </c>
      <c r="B12" s="1368">
        <v>1021</v>
      </c>
      <c r="C12" s="1367">
        <v>523</v>
      </c>
      <c r="D12" s="1360">
        <v>498</v>
      </c>
      <c r="E12" s="1367">
        <v>113</v>
      </c>
      <c r="F12" s="1367">
        <v>172</v>
      </c>
      <c r="G12" s="1367">
        <v>165</v>
      </c>
      <c r="H12" s="1367">
        <v>185</v>
      </c>
      <c r="I12" s="1367">
        <v>150</v>
      </c>
      <c r="J12" s="1361">
        <v>237</v>
      </c>
      <c r="K12" s="1367">
        <v>95</v>
      </c>
      <c r="L12" s="1367">
        <v>74</v>
      </c>
      <c r="M12" s="1367">
        <v>134</v>
      </c>
      <c r="N12" s="1367">
        <v>42</v>
      </c>
      <c r="O12" s="1367">
        <v>112</v>
      </c>
      <c r="P12" s="1367">
        <v>28</v>
      </c>
      <c r="Q12" s="1367">
        <v>86</v>
      </c>
      <c r="R12" s="1367">
        <v>140</v>
      </c>
      <c r="S12" s="1367">
        <v>87</v>
      </c>
      <c r="T12" s="1367">
        <v>49</v>
      </c>
      <c r="U12" s="1367">
        <v>89</v>
      </c>
      <c r="V12" s="1362">
        <v>84</v>
      </c>
      <c r="W12" s="1367">
        <v>286</v>
      </c>
      <c r="X12" s="1367">
        <v>338</v>
      </c>
      <c r="Y12" s="1363">
        <v>339</v>
      </c>
      <c r="Z12" s="1367">
        <v>365</v>
      </c>
      <c r="AA12" s="1367">
        <v>249</v>
      </c>
      <c r="AB12" s="1367">
        <v>126</v>
      </c>
      <c r="AC12" s="1364">
        <v>281</v>
      </c>
      <c r="AD12" s="1367">
        <v>359</v>
      </c>
      <c r="AE12" s="1367">
        <v>338</v>
      </c>
      <c r="AF12" s="1367">
        <v>63</v>
      </c>
      <c r="AG12" s="1367">
        <v>25</v>
      </c>
      <c r="AH12" s="1365">
        <v>63</v>
      </c>
      <c r="AI12" s="1367">
        <v>437</v>
      </c>
      <c r="AJ12" s="1366">
        <v>409</v>
      </c>
    </row>
    <row r="13" spans="1:36" ht="28">
      <c r="A13" s="4" t="s">
        <v>176</v>
      </c>
      <c r="B13" s="1376">
        <v>571</v>
      </c>
      <c r="C13" s="1377">
        <v>268</v>
      </c>
      <c r="D13" s="1369">
        <v>302</v>
      </c>
      <c r="E13" s="1377">
        <v>58</v>
      </c>
      <c r="F13" s="1377">
        <v>108</v>
      </c>
      <c r="G13" s="1377">
        <v>81</v>
      </c>
      <c r="H13" s="1377">
        <v>95</v>
      </c>
      <c r="I13" s="1377">
        <v>84</v>
      </c>
      <c r="J13" s="1370">
        <v>144</v>
      </c>
      <c r="K13" s="1377">
        <v>54</v>
      </c>
      <c r="L13" s="1377">
        <v>39</v>
      </c>
      <c r="M13" s="1377">
        <v>90</v>
      </c>
      <c r="N13" s="1377">
        <v>20</v>
      </c>
      <c r="O13" s="1377">
        <v>58</v>
      </c>
      <c r="P13" s="1377">
        <v>20</v>
      </c>
      <c r="Q13" s="1377">
        <v>37</v>
      </c>
      <c r="R13" s="1377">
        <v>84</v>
      </c>
      <c r="S13" s="1377">
        <v>50</v>
      </c>
      <c r="T13" s="1377">
        <v>30</v>
      </c>
      <c r="U13" s="1377">
        <v>44</v>
      </c>
      <c r="V13" s="1371">
        <v>44</v>
      </c>
      <c r="W13" s="1377">
        <v>130</v>
      </c>
      <c r="X13" s="1377">
        <v>208</v>
      </c>
      <c r="Y13" s="1372">
        <v>219</v>
      </c>
      <c r="Z13" s="1377">
        <v>172</v>
      </c>
      <c r="AA13" s="1377">
        <v>143</v>
      </c>
      <c r="AB13" s="1377">
        <v>82</v>
      </c>
      <c r="AC13" s="1373">
        <v>174</v>
      </c>
      <c r="AD13" s="1377">
        <v>264</v>
      </c>
      <c r="AE13" s="1377">
        <v>146</v>
      </c>
      <c r="AF13" s="1377">
        <v>39</v>
      </c>
      <c r="AG13" s="1377">
        <v>10</v>
      </c>
      <c r="AH13" s="1374">
        <v>45</v>
      </c>
      <c r="AI13" s="1377">
        <v>269</v>
      </c>
      <c r="AJ13" s="1375">
        <v>237</v>
      </c>
    </row>
    <row r="14" spans="1:36" ht="14">
      <c r="A14" s="4" t="s">
        <v>138</v>
      </c>
      <c r="B14" s="1412">
        <v>0.55879999999999996</v>
      </c>
      <c r="C14" s="1413">
        <v>0.51270000000000004</v>
      </c>
      <c r="D14" s="1405">
        <v>0.60729999999999995</v>
      </c>
      <c r="E14" s="1413">
        <v>0.50739999999999996</v>
      </c>
      <c r="F14" s="1413">
        <v>0.63119999999999998</v>
      </c>
      <c r="G14" s="1413">
        <v>0.49259999999999998</v>
      </c>
      <c r="H14" s="1413">
        <v>0.51649999999999996</v>
      </c>
      <c r="I14" s="1413">
        <v>0.56259999999999999</v>
      </c>
      <c r="J14" s="1406">
        <v>0.60760000000000003</v>
      </c>
      <c r="K14" s="1413">
        <v>0.56659999999999999</v>
      </c>
      <c r="L14" s="1413">
        <v>0.53169999999999995</v>
      </c>
      <c r="M14" s="1413">
        <v>0.67759999999999998</v>
      </c>
      <c r="N14" s="1413">
        <v>0.47399999999999998</v>
      </c>
      <c r="O14" s="1413">
        <v>0.51990000000000003</v>
      </c>
      <c r="P14" s="1413">
        <v>0.69420000000000004</v>
      </c>
      <c r="Q14" s="1413">
        <v>0.42480000000000001</v>
      </c>
      <c r="R14" s="1413">
        <v>0.60260000000000002</v>
      </c>
      <c r="S14" s="1413">
        <v>0.56820000000000004</v>
      </c>
      <c r="T14" s="1413">
        <v>0.60760000000000003</v>
      </c>
      <c r="U14" s="1413">
        <v>0.49480000000000002</v>
      </c>
      <c r="V14" s="1407">
        <v>0.52190000000000003</v>
      </c>
      <c r="W14" s="1413">
        <v>0.45269999999999999</v>
      </c>
      <c r="X14" s="1413">
        <v>0.61399999999999999</v>
      </c>
      <c r="Y14" s="1408">
        <v>0.64659999999999995</v>
      </c>
      <c r="Z14" s="1413">
        <v>0.46939999999999998</v>
      </c>
      <c r="AA14" s="1413">
        <v>0.5746</v>
      </c>
      <c r="AB14" s="1413">
        <v>0.65339999999999998</v>
      </c>
      <c r="AC14" s="1409">
        <v>0.61880000000000002</v>
      </c>
      <c r="AD14" s="1413">
        <v>0.7369</v>
      </c>
      <c r="AE14" s="1413">
        <v>0.43169999999999997</v>
      </c>
      <c r="AF14" s="1413">
        <v>0.63070000000000004</v>
      </c>
      <c r="AG14" s="1413">
        <v>0.41220000000000001</v>
      </c>
      <c r="AH14" s="1410">
        <v>0.70940000000000003</v>
      </c>
      <c r="AI14" s="1413">
        <v>0.61480000000000001</v>
      </c>
      <c r="AJ14" s="1411">
        <v>0.5806</v>
      </c>
    </row>
    <row r="15" spans="1:36" ht="28">
      <c r="A15" s="4" t="s">
        <v>177</v>
      </c>
      <c r="B15" s="1385">
        <v>203</v>
      </c>
      <c r="C15" s="1386">
        <v>94</v>
      </c>
      <c r="D15" s="1378">
        <v>109</v>
      </c>
      <c r="E15" s="1386">
        <v>32</v>
      </c>
      <c r="F15" s="1386">
        <v>33</v>
      </c>
      <c r="G15" s="1386">
        <v>31</v>
      </c>
      <c r="H15" s="1386">
        <v>42</v>
      </c>
      <c r="I15" s="1386">
        <v>28</v>
      </c>
      <c r="J15" s="1379">
        <v>37</v>
      </c>
      <c r="K15" s="1386">
        <v>17</v>
      </c>
      <c r="L15" s="1386">
        <v>15</v>
      </c>
      <c r="M15" s="1386">
        <v>19</v>
      </c>
      <c r="N15" s="1386">
        <v>14</v>
      </c>
      <c r="O15" s="1386">
        <v>23</v>
      </c>
      <c r="P15" s="1386">
        <v>7</v>
      </c>
      <c r="Q15" s="1386">
        <v>26</v>
      </c>
      <c r="R15" s="1386">
        <v>18</v>
      </c>
      <c r="S15" s="1386">
        <v>16</v>
      </c>
      <c r="T15" s="1386">
        <v>11</v>
      </c>
      <c r="U15" s="1386">
        <v>20</v>
      </c>
      <c r="V15" s="1380">
        <v>18</v>
      </c>
      <c r="W15" s="1386">
        <v>62</v>
      </c>
      <c r="X15" s="1386">
        <v>64</v>
      </c>
      <c r="Y15" s="1381">
        <v>65</v>
      </c>
      <c r="Z15" s="1386">
        <v>74</v>
      </c>
      <c r="AA15" s="1386">
        <v>51</v>
      </c>
      <c r="AB15" s="1386">
        <v>22</v>
      </c>
      <c r="AC15" s="1382">
        <v>56</v>
      </c>
      <c r="AD15" s="1386">
        <v>27</v>
      </c>
      <c r="AE15" s="1386">
        <v>122</v>
      </c>
      <c r="AF15" s="1386">
        <v>9</v>
      </c>
      <c r="AG15" s="1386">
        <v>8</v>
      </c>
      <c r="AH15" s="1383">
        <v>6</v>
      </c>
      <c r="AI15" s="1386">
        <v>63</v>
      </c>
      <c r="AJ15" s="1384">
        <v>107</v>
      </c>
    </row>
    <row r="16" spans="1:36" ht="14">
      <c r="A16" s="4" t="s">
        <v>138</v>
      </c>
      <c r="B16" s="1421">
        <v>0.1988</v>
      </c>
      <c r="C16" s="1422">
        <v>0.17979999999999999</v>
      </c>
      <c r="D16" s="1414">
        <v>0.21879999999999999</v>
      </c>
      <c r="E16" s="1422">
        <v>0.28289999999999998</v>
      </c>
      <c r="F16" s="1422">
        <v>0.1938</v>
      </c>
      <c r="G16" s="1422">
        <v>0.18509999999999999</v>
      </c>
      <c r="H16" s="1422">
        <v>0.2268</v>
      </c>
      <c r="I16" s="1422">
        <v>0.18779999999999999</v>
      </c>
      <c r="J16" s="1415">
        <v>0.15690000000000001</v>
      </c>
      <c r="K16" s="1422">
        <v>0.18029999999999999</v>
      </c>
      <c r="L16" s="1422">
        <v>0.19850000000000001</v>
      </c>
      <c r="M16" s="1422">
        <v>0.14349999999999999</v>
      </c>
      <c r="N16" s="1422">
        <v>0.33629999999999999</v>
      </c>
      <c r="O16" s="1422">
        <v>0.20660000000000001</v>
      </c>
      <c r="P16" s="1422">
        <v>0.24340000000000001</v>
      </c>
      <c r="Q16" s="1422">
        <v>0.29899999999999999</v>
      </c>
      <c r="R16" s="1422">
        <v>0.1305</v>
      </c>
      <c r="S16" s="1422">
        <v>0.1797</v>
      </c>
      <c r="T16" s="1422">
        <v>0.2155</v>
      </c>
      <c r="U16" s="1422">
        <v>0.22009999999999999</v>
      </c>
      <c r="V16" s="1416">
        <v>0.2152</v>
      </c>
      <c r="W16" s="1422">
        <v>0.21609999999999999</v>
      </c>
      <c r="X16" s="1422">
        <v>0.18890000000000001</v>
      </c>
      <c r="Y16" s="1417">
        <v>0.19289999999999999</v>
      </c>
      <c r="Z16" s="1422">
        <v>0.20200000000000001</v>
      </c>
      <c r="AA16" s="1422">
        <v>0.20549999999999999</v>
      </c>
      <c r="AB16" s="1422">
        <v>0.17810000000000001</v>
      </c>
      <c r="AC16" s="1418">
        <v>0.19800000000000001</v>
      </c>
      <c r="AD16" s="1422">
        <v>7.6300000000000007E-2</v>
      </c>
      <c r="AE16" s="1422">
        <v>0.36130000000000001</v>
      </c>
      <c r="AF16" s="1422">
        <v>0.14660000000000001</v>
      </c>
      <c r="AG16" s="1422">
        <v>0.3196</v>
      </c>
      <c r="AH16" s="1419">
        <v>8.7499999999999994E-2</v>
      </c>
      <c r="AI16" s="1422">
        <v>0.1431</v>
      </c>
      <c r="AJ16" s="1420">
        <v>0.26079999999999998</v>
      </c>
    </row>
    <row r="17" spans="1:36" ht="14">
      <c r="A17" s="4" t="s">
        <v>178</v>
      </c>
      <c r="B17" s="1394">
        <v>247</v>
      </c>
      <c r="C17" s="1395">
        <v>161</v>
      </c>
      <c r="D17" s="1387">
        <v>87</v>
      </c>
      <c r="E17" s="1395">
        <v>24</v>
      </c>
      <c r="F17" s="1395">
        <v>30</v>
      </c>
      <c r="G17" s="1395">
        <v>53</v>
      </c>
      <c r="H17" s="1395">
        <v>47</v>
      </c>
      <c r="I17" s="1395">
        <v>37</v>
      </c>
      <c r="J17" s="1388">
        <v>56</v>
      </c>
      <c r="K17" s="1395">
        <v>24</v>
      </c>
      <c r="L17" s="1395">
        <v>20</v>
      </c>
      <c r="M17" s="1395">
        <v>24</v>
      </c>
      <c r="N17" s="1395">
        <v>8</v>
      </c>
      <c r="O17" s="1395">
        <v>31</v>
      </c>
      <c r="P17" s="1395">
        <v>2</v>
      </c>
      <c r="Q17" s="1395">
        <v>24</v>
      </c>
      <c r="R17" s="1395">
        <v>37</v>
      </c>
      <c r="S17" s="1395">
        <v>22</v>
      </c>
      <c r="T17" s="1395">
        <v>9</v>
      </c>
      <c r="U17" s="1395">
        <v>25</v>
      </c>
      <c r="V17" s="1389">
        <v>22</v>
      </c>
      <c r="W17" s="1395">
        <v>95</v>
      </c>
      <c r="X17" s="1395">
        <v>67</v>
      </c>
      <c r="Y17" s="1390">
        <v>54</v>
      </c>
      <c r="Z17" s="1395">
        <v>120</v>
      </c>
      <c r="AA17" s="1395">
        <v>55</v>
      </c>
      <c r="AB17" s="1395">
        <v>21</v>
      </c>
      <c r="AC17" s="1391">
        <v>51</v>
      </c>
      <c r="AD17" s="1395">
        <v>67</v>
      </c>
      <c r="AE17" s="1395">
        <v>70</v>
      </c>
      <c r="AF17" s="1395">
        <v>14</v>
      </c>
      <c r="AG17" s="1395">
        <v>7</v>
      </c>
      <c r="AH17" s="1392">
        <v>13</v>
      </c>
      <c r="AI17" s="1395">
        <v>106</v>
      </c>
      <c r="AJ17" s="1393">
        <v>65</v>
      </c>
    </row>
    <row r="18" spans="1:36" ht="14">
      <c r="A18" s="8" t="s">
        <v>138</v>
      </c>
      <c r="B18" s="1431">
        <v>0.2424</v>
      </c>
      <c r="C18" s="1430">
        <v>0.3075</v>
      </c>
      <c r="D18" s="1423">
        <v>0.1739</v>
      </c>
      <c r="E18" s="1430">
        <v>0.2097</v>
      </c>
      <c r="F18" s="1430">
        <v>0.17499999999999999</v>
      </c>
      <c r="G18" s="1430">
        <v>0.32229999999999998</v>
      </c>
      <c r="H18" s="1430">
        <v>0.25679999999999997</v>
      </c>
      <c r="I18" s="1430">
        <v>0.24959999999999999</v>
      </c>
      <c r="J18" s="1424">
        <v>0.23549999999999999</v>
      </c>
      <c r="K18" s="1430">
        <v>0.25319999999999998</v>
      </c>
      <c r="L18" s="1430">
        <v>0.26989999999999997</v>
      </c>
      <c r="M18" s="1430">
        <v>0.1789</v>
      </c>
      <c r="N18" s="1430">
        <v>0.18970000000000001</v>
      </c>
      <c r="O18" s="1430">
        <v>0.27350000000000002</v>
      </c>
      <c r="P18" s="1430">
        <v>6.2399999999999997E-2</v>
      </c>
      <c r="Q18" s="1430">
        <v>0.2762</v>
      </c>
      <c r="R18" s="1430">
        <v>0.26690000000000003</v>
      </c>
      <c r="S18" s="1430">
        <v>0.25209999999999999</v>
      </c>
      <c r="T18" s="1430">
        <v>0.1769</v>
      </c>
      <c r="U18" s="1430">
        <v>0.28510000000000002</v>
      </c>
      <c r="V18" s="1425">
        <v>0.26290000000000002</v>
      </c>
      <c r="W18" s="1430">
        <v>0.33119999999999999</v>
      </c>
      <c r="X18" s="1430">
        <v>0.19719999999999999</v>
      </c>
      <c r="Y18" s="1426">
        <v>0.1605</v>
      </c>
      <c r="Z18" s="1430">
        <v>0.3286</v>
      </c>
      <c r="AA18" s="1430">
        <v>0.21990000000000001</v>
      </c>
      <c r="AB18" s="1430">
        <v>0.16850000000000001</v>
      </c>
      <c r="AC18" s="1427">
        <v>0.1832</v>
      </c>
      <c r="AD18" s="1430">
        <v>0.18690000000000001</v>
      </c>
      <c r="AE18" s="1430">
        <v>0.2069</v>
      </c>
      <c r="AF18" s="1430">
        <v>0.22270000000000001</v>
      </c>
      <c r="AG18" s="1430">
        <v>0.26819999999999999</v>
      </c>
      <c r="AH18" s="1428">
        <v>0.2031</v>
      </c>
      <c r="AI18" s="1430">
        <v>0.24210000000000001</v>
      </c>
      <c r="AJ18" s="1429">
        <v>0.15859999999999999</v>
      </c>
    </row>
    <row r="19" spans="1:36" ht="14">
      <c r="A19" s="4" t="s">
        <v>149</v>
      </c>
      <c r="B19" s="1403">
        <v>1021</v>
      </c>
      <c r="C19" s="1404">
        <v>523</v>
      </c>
      <c r="D19" s="1396">
        <v>498</v>
      </c>
      <c r="E19" s="1404">
        <v>113</v>
      </c>
      <c r="F19" s="1404">
        <v>172</v>
      </c>
      <c r="G19" s="1404">
        <v>165</v>
      </c>
      <c r="H19" s="1404">
        <v>185</v>
      </c>
      <c r="I19" s="1404">
        <v>150</v>
      </c>
      <c r="J19" s="1397">
        <v>237</v>
      </c>
      <c r="K19" s="1404">
        <v>95</v>
      </c>
      <c r="L19" s="1404">
        <v>74</v>
      </c>
      <c r="M19" s="1404">
        <v>134</v>
      </c>
      <c r="N19" s="1404">
        <v>42</v>
      </c>
      <c r="O19" s="1404">
        <v>112</v>
      </c>
      <c r="P19" s="1404">
        <v>28</v>
      </c>
      <c r="Q19" s="1404">
        <v>86</v>
      </c>
      <c r="R19" s="1404">
        <v>140</v>
      </c>
      <c r="S19" s="1404">
        <v>87</v>
      </c>
      <c r="T19" s="1404">
        <v>49</v>
      </c>
      <c r="U19" s="1404">
        <v>89</v>
      </c>
      <c r="V19" s="1398">
        <v>84</v>
      </c>
      <c r="W19" s="1404">
        <v>286</v>
      </c>
      <c r="X19" s="1404">
        <v>338</v>
      </c>
      <c r="Y19" s="1399">
        <v>339</v>
      </c>
      <c r="Z19" s="1404">
        <v>365</v>
      </c>
      <c r="AA19" s="1404">
        <v>249</v>
      </c>
      <c r="AB19" s="1404">
        <v>126</v>
      </c>
      <c r="AC19" s="1400">
        <v>281</v>
      </c>
      <c r="AD19" s="1404">
        <v>359</v>
      </c>
      <c r="AE19" s="1404">
        <v>338</v>
      </c>
      <c r="AF19" s="1404">
        <v>63</v>
      </c>
      <c r="AG19" s="1404">
        <v>25</v>
      </c>
      <c r="AH19" s="1401">
        <v>63</v>
      </c>
      <c r="AI19" s="1404">
        <v>437</v>
      </c>
      <c r="AJ19" s="1402">
        <v>409</v>
      </c>
    </row>
    <row r="20" spans="1:36" ht="14">
      <c r="A20" s="8" t="s">
        <v>138</v>
      </c>
      <c r="B20" s="1440">
        <v>1</v>
      </c>
      <c r="C20" s="1439">
        <v>1</v>
      </c>
      <c r="D20" s="1432">
        <v>1</v>
      </c>
      <c r="E20" s="1439">
        <v>1</v>
      </c>
      <c r="F20" s="1439">
        <v>1</v>
      </c>
      <c r="G20" s="1439">
        <v>1</v>
      </c>
      <c r="H20" s="1439">
        <v>1.0001</v>
      </c>
      <c r="I20" s="1439">
        <v>1</v>
      </c>
      <c r="J20" s="1433">
        <v>1</v>
      </c>
      <c r="K20" s="1439">
        <v>1.0001</v>
      </c>
      <c r="L20" s="1439">
        <v>1.0001</v>
      </c>
      <c r="M20" s="1439">
        <v>1</v>
      </c>
      <c r="N20" s="1439">
        <v>1</v>
      </c>
      <c r="O20" s="1439">
        <v>1</v>
      </c>
      <c r="P20" s="1439">
        <v>1</v>
      </c>
      <c r="Q20" s="1439">
        <v>1</v>
      </c>
      <c r="R20" s="1439">
        <v>1</v>
      </c>
      <c r="S20" s="1439">
        <v>1</v>
      </c>
      <c r="T20" s="1439">
        <v>1</v>
      </c>
      <c r="U20" s="1439">
        <v>1</v>
      </c>
      <c r="V20" s="1434">
        <v>1</v>
      </c>
      <c r="W20" s="1439">
        <v>1</v>
      </c>
      <c r="X20" s="1439">
        <v>1.0001</v>
      </c>
      <c r="Y20" s="1435">
        <v>1</v>
      </c>
      <c r="Z20" s="1439">
        <v>1</v>
      </c>
      <c r="AA20" s="1439">
        <v>1</v>
      </c>
      <c r="AB20" s="1439">
        <v>1</v>
      </c>
      <c r="AC20" s="1436">
        <v>1</v>
      </c>
      <c r="AD20" s="1439">
        <v>1.0001</v>
      </c>
      <c r="AE20" s="1439">
        <v>0.99990000000000001</v>
      </c>
      <c r="AF20" s="1439">
        <v>1</v>
      </c>
      <c r="AG20" s="1439">
        <v>1</v>
      </c>
      <c r="AH20" s="1437">
        <v>1</v>
      </c>
      <c r="AI20" s="1439">
        <v>1</v>
      </c>
      <c r="AJ20" s="1438">
        <v>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J26"/>
  <sheetViews>
    <sheetView workbookViewId="0">
      <selection activeCell="A6" sqref="A6:Z6"/>
    </sheetView>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32</v>
      </c>
    </row>
    <row r="6" spans="1:36" ht="42" customHeight="1">
      <c r="A6" s="4056" t="s">
        <v>226</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1592">
        <v>1021</v>
      </c>
      <c r="C11" s="1593">
        <v>542</v>
      </c>
      <c r="D11" s="1585">
        <v>479</v>
      </c>
      <c r="E11" s="1593">
        <v>79</v>
      </c>
      <c r="F11" s="1593">
        <v>169</v>
      </c>
      <c r="G11" s="1593">
        <v>154</v>
      </c>
      <c r="H11" s="1593">
        <v>188</v>
      </c>
      <c r="I11" s="1593">
        <v>207</v>
      </c>
      <c r="J11" s="1586">
        <v>224</v>
      </c>
      <c r="K11" s="1593">
        <v>92</v>
      </c>
      <c r="L11" s="1593">
        <v>78</v>
      </c>
      <c r="M11" s="1593">
        <v>105</v>
      </c>
      <c r="N11" s="1593">
        <v>44</v>
      </c>
      <c r="O11" s="1593">
        <v>98</v>
      </c>
      <c r="P11" s="1593">
        <v>11</v>
      </c>
      <c r="Q11" s="1593">
        <v>98</v>
      </c>
      <c r="R11" s="1593">
        <v>143</v>
      </c>
      <c r="S11" s="1593">
        <v>103</v>
      </c>
      <c r="T11" s="1593">
        <v>59</v>
      </c>
      <c r="U11" s="1593">
        <v>103</v>
      </c>
      <c r="V11" s="1587">
        <v>86</v>
      </c>
      <c r="W11" s="1593">
        <v>355</v>
      </c>
      <c r="X11" s="1593">
        <v>355</v>
      </c>
      <c r="Y11" s="1588">
        <v>253</v>
      </c>
      <c r="Z11" s="1593">
        <v>237</v>
      </c>
      <c r="AA11" s="1593">
        <v>271</v>
      </c>
      <c r="AB11" s="1593">
        <v>154</v>
      </c>
      <c r="AC11" s="1589">
        <v>359</v>
      </c>
      <c r="AD11" s="1593">
        <v>371</v>
      </c>
      <c r="AE11" s="1593">
        <v>292</v>
      </c>
      <c r="AF11" s="1593">
        <v>66</v>
      </c>
      <c r="AG11" s="1593">
        <v>28</v>
      </c>
      <c r="AH11" s="1590">
        <v>91</v>
      </c>
      <c r="AI11" s="1593">
        <v>439</v>
      </c>
      <c r="AJ11" s="1591">
        <v>399</v>
      </c>
    </row>
    <row r="12" spans="1:36" ht="14">
      <c r="A12" s="8" t="s">
        <v>136</v>
      </c>
      <c r="B12" s="1458">
        <v>1021</v>
      </c>
      <c r="C12" s="1457">
        <v>523</v>
      </c>
      <c r="D12" s="1450">
        <v>498</v>
      </c>
      <c r="E12" s="1457">
        <v>113</v>
      </c>
      <c r="F12" s="1457">
        <v>172</v>
      </c>
      <c r="G12" s="1457">
        <v>165</v>
      </c>
      <c r="H12" s="1457">
        <v>185</v>
      </c>
      <c r="I12" s="1457">
        <v>150</v>
      </c>
      <c r="J12" s="1451">
        <v>237</v>
      </c>
      <c r="K12" s="1457">
        <v>95</v>
      </c>
      <c r="L12" s="1457">
        <v>74</v>
      </c>
      <c r="M12" s="1457">
        <v>134</v>
      </c>
      <c r="N12" s="1457">
        <v>42</v>
      </c>
      <c r="O12" s="1457">
        <v>112</v>
      </c>
      <c r="P12" s="1457">
        <v>28</v>
      </c>
      <c r="Q12" s="1457">
        <v>86</v>
      </c>
      <c r="R12" s="1457">
        <v>140</v>
      </c>
      <c r="S12" s="1457">
        <v>87</v>
      </c>
      <c r="T12" s="1457">
        <v>49</v>
      </c>
      <c r="U12" s="1457">
        <v>89</v>
      </c>
      <c r="V12" s="1452">
        <v>84</v>
      </c>
      <c r="W12" s="1457">
        <v>286</v>
      </c>
      <c r="X12" s="1457">
        <v>338</v>
      </c>
      <c r="Y12" s="1453">
        <v>339</v>
      </c>
      <c r="Z12" s="1457">
        <v>365</v>
      </c>
      <c r="AA12" s="1457">
        <v>249</v>
      </c>
      <c r="AB12" s="1457">
        <v>126</v>
      </c>
      <c r="AC12" s="1454">
        <v>281</v>
      </c>
      <c r="AD12" s="1457">
        <v>359</v>
      </c>
      <c r="AE12" s="1457">
        <v>338</v>
      </c>
      <c r="AF12" s="1457">
        <v>63</v>
      </c>
      <c r="AG12" s="1457">
        <v>25</v>
      </c>
      <c r="AH12" s="1455">
        <v>63</v>
      </c>
      <c r="AI12" s="1457">
        <v>437</v>
      </c>
      <c r="AJ12" s="1456">
        <v>409</v>
      </c>
    </row>
    <row r="13" spans="1:36" ht="14">
      <c r="A13" s="4" t="s">
        <v>139</v>
      </c>
      <c r="B13" s="1466">
        <v>113</v>
      </c>
      <c r="C13" s="1467">
        <v>48</v>
      </c>
      <c r="D13" s="1459">
        <v>65</v>
      </c>
      <c r="E13" s="1467">
        <v>17</v>
      </c>
      <c r="F13" s="1467">
        <v>17</v>
      </c>
      <c r="G13" s="1467">
        <v>20</v>
      </c>
      <c r="H13" s="1467">
        <v>12</v>
      </c>
      <c r="I13" s="1467">
        <v>15</v>
      </c>
      <c r="J13" s="1460">
        <v>33</v>
      </c>
      <c r="K13" s="1467">
        <v>11</v>
      </c>
      <c r="L13" s="1467">
        <v>7</v>
      </c>
      <c r="M13" s="1467">
        <v>14</v>
      </c>
      <c r="N13" s="1467">
        <v>3</v>
      </c>
      <c r="O13" s="1467">
        <v>16</v>
      </c>
      <c r="P13" s="1467">
        <v>5</v>
      </c>
      <c r="Q13" s="1467">
        <v>5</v>
      </c>
      <c r="R13" s="1467">
        <v>20</v>
      </c>
      <c r="S13" s="1467">
        <v>8</v>
      </c>
      <c r="T13" s="1467">
        <v>5</v>
      </c>
      <c r="U13" s="1467">
        <v>11</v>
      </c>
      <c r="V13" s="1461">
        <v>9</v>
      </c>
      <c r="W13" s="1467">
        <v>39</v>
      </c>
      <c r="X13" s="1467">
        <v>40</v>
      </c>
      <c r="Y13" s="1462">
        <v>27</v>
      </c>
      <c r="Z13" s="1467">
        <v>47</v>
      </c>
      <c r="AA13" s="1467">
        <v>22</v>
      </c>
      <c r="AB13" s="1467">
        <v>16</v>
      </c>
      <c r="AC13" s="1463">
        <v>28</v>
      </c>
      <c r="AD13" s="1467">
        <v>46</v>
      </c>
      <c r="AE13" s="1467">
        <v>35</v>
      </c>
      <c r="AF13" s="1467">
        <v>3</v>
      </c>
      <c r="AG13" s="1467">
        <v>1</v>
      </c>
      <c r="AH13" s="1464">
        <v>13</v>
      </c>
      <c r="AI13" s="1467">
        <v>64</v>
      </c>
      <c r="AJ13" s="1465">
        <v>31</v>
      </c>
    </row>
    <row r="14" spans="1:36" ht="14">
      <c r="A14" s="4" t="s">
        <v>138</v>
      </c>
      <c r="B14" s="1529">
        <v>0.11070000000000001</v>
      </c>
      <c r="C14" s="1530">
        <v>9.2499999999999999E-2</v>
      </c>
      <c r="D14" s="1522">
        <v>0.1298</v>
      </c>
      <c r="E14" s="1530">
        <v>0.1464</v>
      </c>
      <c r="F14" s="1530">
        <v>9.9400000000000002E-2</v>
      </c>
      <c r="G14" s="1530">
        <v>0.1216</v>
      </c>
      <c r="H14" s="1530">
        <v>6.3799999999999996E-2</v>
      </c>
      <c r="I14" s="1530">
        <v>9.8900000000000002E-2</v>
      </c>
      <c r="J14" s="1523">
        <v>0.1381</v>
      </c>
      <c r="K14" s="1530">
        <v>0.111</v>
      </c>
      <c r="L14" s="1530">
        <v>9.0999999999999998E-2</v>
      </c>
      <c r="M14" s="1530">
        <v>0.1053</v>
      </c>
      <c r="N14" s="1530">
        <v>7.9899999999999999E-2</v>
      </c>
      <c r="O14" s="1530">
        <v>0.14630000000000001</v>
      </c>
      <c r="P14" s="1530">
        <v>0.16619999999999999</v>
      </c>
      <c r="Q14" s="1530">
        <v>6.3E-2</v>
      </c>
      <c r="R14" s="1530">
        <v>0.1421</v>
      </c>
      <c r="S14" s="1530">
        <v>8.6300000000000002E-2</v>
      </c>
      <c r="T14" s="1530">
        <v>0.10050000000000001</v>
      </c>
      <c r="U14" s="1530">
        <v>0.1195</v>
      </c>
      <c r="V14" s="1524">
        <v>0.1052</v>
      </c>
      <c r="W14" s="1530">
        <v>0.1366</v>
      </c>
      <c r="X14" s="1530">
        <v>0.1179</v>
      </c>
      <c r="Y14" s="1525">
        <v>7.9600000000000004E-2</v>
      </c>
      <c r="Z14" s="1530">
        <v>0.1298</v>
      </c>
      <c r="AA14" s="1530">
        <v>8.7099999999999997E-2</v>
      </c>
      <c r="AB14" s="1530">
        <v>0.12809999999999999</v>
      </c>
      <c r="AC14" s="1526">
        <v>9.8900000000000002E-2</v>
      </c>
      <c r="AD14" s="1530">
        <v>0.128</v>
      </c>
      <c r="AE14" s="1530">
        <v>0.10440000000000001</v>
      </c>
      <c r="AF14" s="1530">
        <v>4.1700000000000001E-2</v>
      </c>
      <c r="AG14" s="1530">
        <v>5.3900000000000003E-2</v>
      </c>
      <c r="AH14" s="1527">
        <v>0.20599999999999999</v>
      </c>
      <c r="AI14" s="1530">
        <v>0.1462</v>
      </c>
      <c r="AJ14" s="1528">
        <v>7.5600000000000001E-2</v>
      </c>
    </row>
    <row r="15" spans="1:36" ht="14">
      <c r="A15" s="4" t="s">
        <v>140</v>
      </c>
      <c r="B15" s="1475">
        <v>91</v>
      </c>
      <c r="C15" s="1476">
        <v>42</v>
      </c>
      <c r="D15" s="1468">
        <v>50</v>
      </c>
      <c r="E15" s="1476">
        <v>14</v>
      </c>
      <c r="F15" s="1476">
        <v>15</v>
      </c>
      <c r="G15" s="1476">
        <v>14</v>
      </c>
      <c r="H15" s="1476">
        <v>15</v>
      </c>
      <c r="I15" s="1476">
        <v>14</v>
      </c>
      <c r="J15" s="1469">
        <v>19</v>
      </c>
      <c r="K15" s="1476">
        <v>7</v>
      </c>
      <c r="L15" s="1476">
        <v>10</v>
      </c>
      <c r="M15" s="1476">
        <v>15</v>
      </c>
      <c r="N15" s="1476">
        <v>2</v>
      </c>
      <c r="O15" s="1476">
        <v>14</v>
      </c>
      <c r="P15" s="1476">
        <v>4</v>
      </c>
      <c r="Q15" s="1476">
        <v>4</v>
      </c>
      <c r="R15" s="1476">
        <v>10</v>
      </c>
      <c r="S15" s="1476">
        <v>9</v>
      </c>
      <c r="T15" s="1476">
        <v>4</v>
      </c>
      <c r="U15" s="1476">
        <v>5</v>
      </c>
      <c r="V15" s="1470">
        <v>6</v>
      </c>
      <c r="W15" s="1476">
        <v>25</v>
      </c>
      <c r="X15" s="1476">
        <v>40</v>
      </c>
      <c r="Y15" s="1471">
        <v>24</v>
      </c>
      <c r="Z15" s="1476">
        <v>32</v>
      </c>
      <c r="AA15" s="1476">
        <v>26</v>
      </c>
      <c r="AB15" s="1476">
        <v>14</v>
      </c>
      <c r="AC15" s="1472">
        <v>19</v>
      </c>
      <c r="AD15" s="1476">
        <v>47</v>
      </c>
      <c r="AE15" s="1476">
        <v>17</v>
      </c>
      <c r="AF15" s="1476">
        <v>1</v>
      </c>
      <c r="AG15" s="1476">
        <v>0</v>
      </c>
      <c r="AH15" s="1473">
        <v>8</v>
      </c>
      <c r="AI15" s="1476">
        <v>48</v>
      </c>
      <c r="AJ15" s="1474">
        <v>26</v>
      </c>
    </row>
    <row r="16" spans="1:36" ht="14">
      <c r="A16" s="4" t="s">
        <v>138</v>
      </c>
      <c r="B16" s="1538">
        <v>8.9499999999999996E-2</v>
      </c>
      <c r="C16" s="1539">
        <v>7.9699999999999993E-2</v>
      </c>
      <c r="D16" s="1531">
        <v>9.9900000000000003E-2</v>
      </c>
      <c r="E16" s="1539">
        <v>0.12280000000000001</v>
      </c>
      <c r="F16" s="1539">
        <v>8.7400000000000005E-2</v>
      </c>
      <c r="G16" s="1539">
        <v>8.7400000000000005E-2</v>
      </c>
      <c r="H16" s="1539">
        <v>7.9299999999999995E-2</v>
      </c>
      <c r="I16" s="1539">
        <v>9.5600000000000004E-2</v>
      </c>
      <c r="J16" s="1532">
        <v>8.0799999999999997E-2</v>
      </c>
      <c r="K16" s="1539">
        <v>7.0900000000000005E-2</v>
      </c>
      <c r="L16" s="1539">
        <v>0.13550000000000001</v>
      </c>
      <c r="M16" s="1539">
        <v>0.11260000000000001</v>
      </c>
      <c r="N16" s="1539">
        <v>5.0599999999999999E-2</v>
      </c>
      <c r="O16" s="1539">
        <v>0.125</v>
      </c>
      <c r="P16" s="1539">
        <v>0.1429</v>
      </c>
      <c r="Q16" s="1539">
        <v>4.6800000000000001E-2</v>
      </c>
      <c r="R16" s="1539">
        <v>7.3400000000000007E-2</v>
      </c>
      <c r="S16" s="1539">
        <v>0.108</v>
      </c>
      <c r="T16" s="1539">
        <v>8.0699999999999994E-2</v>
      </c>
      <c r="U16" s="1539">
        <v>6.0999999999999999E-2</v>
      </c>
      <c r="V16" s="1533">
        <v>7.6200000000000004E-2</v>
      </c>
      <c r="W16" s="1539">
        <v>8.8599999999999998E-2</v>
      </c>
      <c r="X16" s="1539">
        <v>0.11899999999999999</v>
      </c>
      <c r="Y16" s="1534">
        <v>7.0800000000000002E-2</v>
      </c>
      <c r="Z16" s="1539">
        <v>8.6400000000000005E-2</v>
      </c>
      <c r="AA16" s="1539">
        <v>0.106</v>
      </c>
      <c r="AB16" s="1539">
        <v>0.1124</v>
      </c>
      <c r="AC16" s="1535">
        <v>6.8699999999999997E-2</v>
      </c>
      <c r="AD16" s="1539">
        <v>0.12989999999999999</v>
      </c>
      <c r="AE16" s="1539">
        <v>4.9799999999999997E-2</v>
      </c>
      <c r="AF16" s="1539">
        <v>1.8599999999999998E-2</v>
      </c>
      <c r="AG16" s="1539">
        <v>1.1299999999999999E-2</v>
      </c>
      <c r="AH16" s="1536">
        <v>0.13320000000000001</v>
      </c>
      <c r="AI16" s="1539">
        <v>0.1106</v>
      </c>
      <c r="AJ16" s="1537">
        <v>6.3200000000000006E-2</v>
      </c>
    </row>
    <row r="17" spans="1:36" ht="14">
      <c r="A17" s="4" t="s">
        <v>141</v>
      </c>
      <c r="B17" s="1484">
        <v>194</v>
      </c>
      <c r="C17" s="1485">
        <v>89</v>
      </c>
      <c r="D17" s="1477">
        <v>105</v>
      </c>
      <c r="E17" s="1485">
        <v>27</v>
      </c>
      <c r="F17" s="1485">
        <v>34</v>
      </c>
      <c r="G17" s="1485">
        <v>27</v>
      </c>
      <c r="H17" s="1485">
        <v>35</v>
      </c>
      <c r="I17" s="1485">
        <v>26</v>
      </c>
      <c r="J17" s="1478">
        <v>45</v>
      </c>
      <c r="K17" s="1485">
        <v>19</v>
      </c>
      <c r="L17" s="1485">
        <v>19</v>
      </c>
      <c r="M17" s="1485">
        <v>30</v>
      </c>
      <c r="N17" s="1485">
        <v>4</v>
      </c>
      <c r="O17" s="1485">
        <v>18</v>
      </c>
      <c r="P17" s="1485">
        <v>2</v>
      </c>
      <c r="Q17" s="1485">
        <v>24</v>
      </c>
      <c r="R17" s="1485">
        <v>22</v>
      </c>
      <c r="S17" s="1485">
        <v>19</v>
      </c>
      <c r="T17" s="1485">
        <v>10</v>
      </c>
      <c r="U17" s="1485">
        <v>19</v>
      </c>
      <c r="V17" s="1479">
        <v>7</v>
      </c>
      <c r="W17" s="1485">
        <v>44</v>
      </c>
      <c r="X17" s="1485">
        <v>63</v>
      </c>
      <c r="Y17" s="1480">
        <v>76</v>
      </c>
      <c r="Z17" s="1485">
        <v>74</v>
      </c>
      <c r="AA17" s="1485">
        <v>63</v>
      </c>
      <c r="AB17" s="1485">
        <v>20</v>
      </c>
      <c r="AC17" s="1481">
        <v>38</v>
      </c>
      <c r="AD17" s="1485">
        <v>71</v>
      </c>
      <c r="AE17" s="1485">
        <v>59</v>
      </c>
      <c r="AF17" s="1485">
        <v>19</v>
      </c>
      <c r="AG17" s="1485">
        <v>6</v>
      </c>
      <c r="AH17" s="1482">
        <v>9</v>
      </c>
      <c r="AI17" s="1485">
        <v>89</v>
      </c>
      <c r="AJ17" s="1483">
        <v>75</v>
      </c>
    </row>
    <row r="18" spans="1:36" ht="14">
      <c r="A18" s="4" t="s">
        <v>138</v>
      </c>
      <c r="B18" s="1547">
        <v>0.19020000000000001</v>
      </c>
      <c r="C18" s="1548">
        <v>0.1696</v>
      </c>
      <c r="D18" s="1540">
        <v>0.21179999999999999</v>
      </c>
      <c r="E18" s="1548">
        <v>0.2414</v>
      </c>
      <c r="F18" s="1548">
        <v>0.19650000000000001</v>
      </c>
      <c r="G18" s="1548">
        <v>0.16589999999999999</v>
      </c>
      <c r="H18" s="1548">
        <v>0.1913</v>
      </c>
      <c r="I18" s="1548">
        <v>0.1711</v>
      </c>
      <c r="J18" s="1541">
        <v>0.1893</v>
      </c>
      <c r="K18" s="1548">
        <v>0.20380000000000001</v>
      </c>
      <c r="L18" s="1548">
        <v>0.25790000000000002</v>
      </c>
      <c r="M18" s="1548">
        <v>0.22409999999999999</v>
      </c>
      <c r="N18" s="1548">
        <v>8.4199999999999997E-2</v>
      </c>
      <c r="O18" s="1548">
        <v>0.1636</v>
      </c>
      <c r="P18" s="1548">
        <v>7.8100000000000003E-2</v>
      </c>
      <c r="Q18" s="1548">
        <v>0.27460000000000001</v>
      </c>
      <c r="R18" s="1548">
        <v>0.15959999999999999</v>
      </c>
      <c r="S18" s="1548">
        <v>0.21360000000000001</v>
      </c>
      <c r="T18" s="1548">
        <v>0.20419999999999999</v>
      </c>
      <c r="U18" s="1548">
        <v>0.20910000000000001</v>
      </c>
      <c r="V18" s="1542">
        <v>8.8099999999999998E-2</v>
      </c>
      <c r="W18" s="1548">
        <v>0.15290000000000001</v>
      </c>
      <c r="X18" s="1548">
        <v>0.18740000000000001</v>
      </c>
      <c r="Y18" s="1543">
        <v>0.22570000000000001</v>
      </c>
      <c r="Z18" s="1548">
        <v>0.20200000000000001</v>
      </c>
      <c r="AA18" s="1548">
        <v>0.25140000000000001</v>
      </c>
      <c r="AB18" s="1548">
        <v>0.15859999999999999</v>
      </c>
      <c r="AC18" s="1544">
        <v>0.1346</v>
      </c>
      <c r="AD18" s="1548">
        <v>0.19739999999999999</v>
      </c>
      <c r="AE18" s="1548">
        <v>0.1741</v>
      </c>
      <c r="AF18" s="1548">
        <v>0.31130000000000002</v>
      </c>
      <c r="AG18" s="1548">
        <v>0.25269999999999998</v>
      </c>
      <c r="AH18" s="1545">
        <v>0.13550000000000001</v>
      </c>
      <c r="AI18" s="1548">
        <v>0.20269999999999999</v>
      </c>
      <c r="AJ18" s="1546">
        <v>0.1842</v>
      </c>
    </row>
    <row r="19" spans="1:36" ht="14">
      <c r="A19" s="4" t="s">
        <v>142</v>
      </c>
      <c r="B19" s="1493">
        <v>149</v>
      </c>
      <c r="C19" s="1494">
        <v>78</v>
      </c>
      <c r="D19" s="1486">
        <v>71</v>
      </c>
      <c r="E19" s="1494">
        <v>22</v>
      </c>
      <c r="F19" s="1494">
        <v>36</v>
      </c>
      <c r="G19" s="1494">
        <v>21</v>
      </c>
      <c r="H19" s="1494">
        <v>27</v>
      </c>
      <c r="I19" s="1494">
        <v>16</v>
      </c>
      <c r="J19" s="1487">
        <v>27</v>
      </c>
      <c r="K19" s="1494">
        <v>9</v>
      </c>
      <c r="L19" s="1494">
        <v>8</v>
      </c>
      <c r="M19" s="1494">
        <v>36</v>
      </c>
      <c r="N19" s="1494">
        <v>8</v>
      </c>
      <c r="O19" s="1494">
        <v>12</v>
      </c>
      <c r="P19" s="1494">
        <v>0</v>
      </c>
      <c r="Q19" s="1494">
        <v>13</v>
      </c>
      <c r="R19" s="1494">
        <v>19</v>
      </c>
      <c r="S19" s="1494">
        <v>10</v>
      </c>
      <c r="T19" s="1494">
        <v>10</v>
      </c>
      <c r="U19" s="1494">
        <v>13</v>
      </c>
      <c r="V19" s="1488">
        <v>11</v>
      </c>
      <c r="W19" s="1494">
        <v>28</v>
      </c>
      <c r="X19" s="1494">
        <v>46</v>
      </c>
      <c r="Y19" s="1489">
        <v>69</v>
      </c>
      <c r="Z19" s="1494">
        <v>34</v>
      </c>
      <c r="AA19" s="1494">
        <v>30</v>
      </c>
      <c r="AB19" s="1494">
        <v>33</v>
      </c>
      <c r="AC19" s="1490">
        <v>52</v>
      </c>
      <c r="AD19" s="1494">
        <v>49</v>
      </c>
      <c r="AE19" s="1494">
        <v>65</v>
      </c>
      <c r="AF19" s="1494">
        <v>12</v>
      </c>
      <c r="AG19" s="1494">
        <v>2</v>
      </c>
      <c r="AH19" s="1491">
        <v>6</v>
      </c>
      <c r="AI19" s="1494">
        <v>65</v>
      </c>
      <c r="AJ19" s="1492">
        <v>68</v>
      </c>
    </row>
    <row r="20" spans="1:36" ht="14">
      <c r="A20" s="4" t="s">
        <v>138</v>
      </c>
      <c r="B20" s="1556">
        <v>0.14599999999999999</v>
      </c>
      <c r="C20" s="1557">
        <v>0.14829999999999999</v>
      </c>
      <c r="D20" s="1549">
        <v>0.14349999999999999</v>
      </c>
      <c r="E20" s="1557">
        <v>0.19439999999999999</v>
      </c>
      <c r="F20" s="1557">
        <v>0.20849999999999999</v>
      </c>
      <c r="G20" s="1557">
        <v>0.12520000000000001</v>
      </c>
      <c r="H20" s="1557">
        <v>0.14610000000000001</v>
      </c>
      <c r="I20" s="1557">
        <v>0.1077</v>
      </c>
      <c r="J20" s="1550">
        <v>0.11609999999999999</v>
      </c>
      <c r="K20" s="1557">
        <v>9.4100000000000003E-2</v>
      </c>
      <c r="L20" s="1557">
        <v>0.1027</v>
      </c>
      <c r="M20" s="1557">
        <v>0.26850000000000002</v>
      </c>
      <c r="N20" s="1557">
        <v>0.18970000000000001</v>
      </c>
      <c r="O20" s="1557">
        <v>0.1095</v>
      </c>
      <c r="P20" s="1557">
        <v>0</v>
      </c>
      <c r="Q20" s="1557">
        <v>0.14990000000000001</v>
      </c>
      <c r="R20" s="1557">
        <v>0.13339999999999999</v>
      </c>
      <c r="S20" s="1557">
        <v>0.114</v>
      </c>
      <c r="T20" s="1557">
        <v>0.20849999999999999</v>
      </c>
      <c r="U20" s="1557">
        <v>0.1492</v>
      </c>
      <c r="V20" s="1551">
        <v>0.1361</v>
      </c>
      <c r="W20" s="1557">
        <v>9.6699999999999994E-2</v>
      </c>
      <c r="X20" s="1557">
        <v>0.13550000000000001</v>
      </c>
      <c r="Y20" s="1552">
        <v>0.20499999999999999</v>
      </c>
      <c r="Z20" s="1557">
        <v>9.3100000000000002E-2</v>
      </c>
      <c r="AA20" s="1557">
        <v>0.1215</v>
      </c>
      <c r="AB20" s="1557">
        <v>0.26369999999999999</v>
      </c>
      <c r="AC20" s="1553">
        <v>0.18390000000000001</v>
      </c>
      <c r="AD20" s="1557">
        <v>0.1366</v>
      </c>
      <c r="AE20" s="1557">
        <v>0.19109999999999999</v>
      </c>
      <c r="AF20" s="1557">
        <v>0.19359999999999999</v>
      </c>
      <c r="AG20" s="1557">
        <v>7.6899999999999996E-2</v>
      </c>
      <c r="AH20" s="1554">
        <v>8.8099999999999998E-2</v>
      </c>
      <c r="AI20" s="1557">
        <v>0.1477</v>
      </c>
      <c r="AJ20" s="1555">
        <v>0.1666</v>
      </c>
    </row>
    <row r="21" spans="1:36" ht="14">
      <c r="A21" s="4" t="s">
        <v>143</v>
      </c>
      <c r="B21" s="1502">
        <v>174</v>
      </c>
      <c r="C21" s="1503">
        <v>80</v>
      </c>
      <c r="D21" s="1495">
        <v>93</v>
      </c>
      <c r="E21" s="1503">
        <v>12</v>
      </c>
      <c r="F21" s="1503">
        <v>33</v>
      </c>
      <c r="G21" s="1503">
        <v>32</v>
      </c>
      <c r="H21" s="1503">
        <v>33</v>
      </c>
      <c r="I21" s="1503">
        <v>25</v>
      </c>
      <c r="J21" s="1496">
        <v>39</v>
      </c>
      <c r="K21" s="1503">
        <v>13</v>
      </c>
      <c r="L21" s="1503">
        <v>13</v>
      </c>
      <c r="M21" s="1503">
        <v>15</v>
      </c>
      <c r="N21" s="1503">
        <v>9</v>
      </c>
      <c r="O21" s="1503">
        <v>18</v>
      </c>
      <c r="P21" s="1503">
        <v>14</v>
      </c>
      <c r="Q21" s="1503">
        <v>12</v>
      </c>
      <c r="R21" s="1503">
        <v>21</v>
      </c>
      <c r="S21" s="1503">
        <v>17</v>
      </c>
      <c r="T21" s="1503">
        <v>8</v>
      </c>
      <c r="U21" s="1503">
        <v>11</v>
      </c>
      <c r="V21" s="1497">
        <v>22</v>
      </c>
      <c r="W21" s="1503">
        <v>35</v>
      </c>
      <c r="X21" s="1503">
        <v>58</v>
      </c>
      <c r="Y21" s="1498">
        <v>74</v>
      </c>
      <c r="Z21" s="1503">
        <v>47</v>
      </c>
      <c r="AA21" s="1503">
        <v>34</v>
      </c>
      <c r="AB21" s="1503">
        <v>21</v>
      </c>
      <c r="AC21" s="1499">
        <v>71</v>
      </c>
      <c r="AD21" s="1503">
        <v>57</v>
      </c>
      <c r="AE21" s="1503">
        <v>59</v>
      </c>
      <c r="AF21" s="1503">
        <v>11</v>
      </c>
      <c r="AG21" s="1503">
        <v>7</v>
      </c>
      <c r="AH21" s="1500">
        <v>12</v>
      </c>
      <c r="AI21" s="1503">
        <v>55</v>
      </c>
      <c r="AJ21" s="1501">
        <v>94</v>
      </c>
    </row>
    <row r="22" spans="1:36" ht="14">
      <c r="A22" s="4" t="s">
        <v>138</v>
      </c>
      <c r="B22" s="1565">
        <v>0.17030000000000001</v>
      </c>
      <c r="C22" s="1566">
        <v>0.1535</v>
      </c>
      <c r="D22" s="1558">
        <v>0.18790000000000001</v>
      </c>
      <c r="E22" s="1566">
        <v>0.1095</v>
      </c>
      <c r="F22" s="1566">
        <v>0.19189999999999999</v>
      </c>
      <c r="G22" s="1566">
        <v>0.1925</v>
      </c>
      <c r="H22" s="1566">
        <v>0.1804</v>
      </c>
      <c r="I22" s="1566">
        <v>0.16420000000000001</v>
      </c>
      <c r="J22" s="1559">
        <v>0.16420000000000001</v>
      </c>
      <c r="K22" s="1566">
        <v>0.1414</v>
      </c>
      <c r="L22" s="1566">
        <v>0.17530000000000001</v>
      </c>
      <c r="M22" s="1566">
        <v>0.114</v>
      </c>
      <c r="N22" s="1566">
        <v>0.2064</v>
      </c>
      <c r="O22" s="1566">
        <v>0.16350000000000001</v>
      </c>
      <c r="P22" s="1566">
        <v>0.49209999999999998</v>
      </c>
      <c r="Q22" s="1566">
        <v>0.13650000000000001</v>
      </c>
      <c r="R22" s="1566">
        <v>0.15229999999999999</v>
      </c>
      <c r="S22" s="1566">
        <v>0.19650000000000001</v>
      </c>
      <c r="T22" s="1566">
        <v>0.1676</v>
      </c>
      <c r="U22" s="1566">
        <v>0.1288</v>
      </c>
      <c r="V22" s="1560">
        <v>0.25619999999999998</v>
      </c>
      <c r="W22" s="1566">
        <v>0.12230000000000001</v>
      </c>
      <c r="X22" s="1566">
        <v>0.1701</v>
      </c>
      <c r="Y22" s="1561">
        <v>0.2198</v>
      </c>
      <c r="Z22" s="1566">
        <v>0.1298</v>
      </c>
      <c r="AA22" s="1566">
        <v>0.13819999999999999</v>
      </c>
      <c r="AB22" s="1566">
        <v>0.16950000000000001</v>
      </c>
      <c r="AC22" s="1562">
        <v>0.25180000000000002</v>
      </c>
      <c r="AD22" s="1566">
        <v>0.15859999999999999</v>
      </c>
      <c r="AE22" s="1566">
        <v>0.1736</v>
      </c>
      <c r="AF22" s="1566">
        <v>0.17119999999999999</v>
      </c>
      <c r="AG22" s="1566">
        <v>0.2742</v>
      </c>
      <c r="AH22" s="1563">
        <v>0.18870000000000001</v>
      </c>
      <c r="AI22" s="1566">
        <v>0.12559999999999999</v>
      </c>
      <c r="AJ22" s="1564">
        <v>0.2291</v>
      </c>
    </row>
    <row r="23" spans="1:36" ht="14">
      <c r="A23" s="4" t="s">
        <v>178</v>
      </c>
      <c r="B23" s="1511">
        <v>299</v>
      </c>
      <c r="C23" s="1512">
        <v>187</v>
      </c>
      <c r="D23" s="1504">
        <v>113</v>
      </c>
      <c r="E23" s="1512">
        <v>21</v>
      </c>
      <c r="F23" s="1512">
        <v>37</v>
      </c>
      <c r="G23" s="1512">
        <v>51</v>
      </c>
      <c r="H23" s="1512">
        <v>63</v>
      </c>
      <c r="I23" s="1512">
        <v>54</v>
      </c>
      <c r="J23" s="1505">
        <v>74</v>
      </c>
      <c r="K23" s="1512">
        <v>36</v>
      </c>
      <c r="L23" s="1512">
        <v>17</v>
      </c>
      <c r="M23" s="1512">
        <v>23</v>
      </c>
      <c r="N23" s="1512">
        <v>16</v>
      </c>
      <c r="O23" s="1512">
        <v>33</v>
      </c>
      <c r="P23" s="1512">
        <v>3</v>
      </c>
      <c r="Q23" s="1512">
        <v>28</v>
      </c>
      <c r="R23" s="1512">
        <v>47</v>
      </c>
      <c r="S23" s="1512">
        <v>25</v>
      </c>
      <c r="T23" s="1512">
        <v>12</v>
      </c>
      <c r="U23" s="1512">
        <v>30</v>
      </c>
      <c r="V23" s="1506">
        <v>28</v>
      </c>
      <c r="W23" s="1512">
        <v>115</v>
      </c>
      <c r="X23" s="1512">
        <v>91</v>
      </c>
      <c r="Y23" s="1507">
        <v>67</v>
      </c>
      <c r="Z23" s="1512">
        <v>131</v>
      </c>
      <c r="AA23" s="1512">
        <v>74</v>
      </c>
      <c r="AB23" s="1512">
        <v>21</v>
      </c>
      <c r="AC23" s="1508">
        <v>74</v>
      </c>
      <c r="AD23" s="1512">
        <v>90</v>
      </c>
      <c r="AE23" s="1512">
        <v>104</v>
      </c>
      <c r="AF23" s="1512">
        <v>16</v>
      </c>
      <c r="AG23" s="1512">
        <v>8</v>
      </c>
      <c r="AH23" s="1509">
        <v>16</v>
      </c>
      <c r="AI23" s="1512">
        <v>117</v>
      </c>
      <c r="AJ23" s="1510">
        <v>115</v>
      </c>
    </row>
    <row r="24" spans="1:36" ht="14">
      <c r="A24" s="8" t="s">
        <v>138</v>
      </c>
      <c r="B24" s="1575">
        <v>0.29330000000000001</v>
      </c>
      <c r="C24" s="1574">
        <v>0.35639999999999999</v>
      </c>
      <c r="D24" s="1567">
        <v>0.22700000000000001</v>
      </c>
      <c r="E24" s="1574">
        <v>0.1855</v>
      </c>
      <c r="F24" s="1574">
        <v>0.2162</v>
      </c>
      <c r="G24" s="1574">
        <v>0.3075</v>
      </c>
      <c r="H24" s="1574">
        <v>0.3392</v>
      </c>
      <c r="I24" s="1574">
        <v>0.36249999999999999</v>
      </c>
      <c r="J24" s="1568">
        <v>0.31130000000000002</v>
      </c>
      <c r="K24" s="1574">
        <v>0.37880000000000003</v>
      </c>
      <c r="L24" s="1574">
        <v>0.23749999999999999</v>
      </c>
      <c r="M24" s="1574">
        <v>0.17560000000000001</v>
      </c>
      <c r="N24" s="1574">
        <v>0.38919999999999999</v>
      </c>
      <c r="O24" s="1574">
        <v>0.29210000000000003</v>
      </c>
      <c r="P24" s="1574">
        <v>0.1207</v>
      </c>
      <c r="Q24" s="1574">
        <v>0.32919999999999999</v>
      </c>
      <c r="R24" s="1574">
        <v>0.3392</v>
      </c>
      <c r="S24" s="1574">
        <v>0.28170000000000001</v>
      </c>
      <c r="T24" s="1574">
        <v>0.23849999999999999</v>
      </c>
      <c r="U24" s="1574">
        <v>0.33239999999999997</v>
      </c>
      <c r="V24" s="1569">
        <v>0.33810000000000001</v>
      </c>
      <c r="W24" s="1574">
        <v>0.40279999999999999</v>
      </c>
      <c r="X24" s="1574">
        <v>0.27</v>
      </c>
      <c r="Y24" s="1570">
        <v>0.19919999999999999</v>
      </c>
      <c r="Z24" s="1574">
        <v>0.3589</v>
      </c>
      <c r="AA24" s="1574">
        <v>0.29580000000000001</v>
      </c>
      <c r="AB24" s="1574">
        <v>0.16769999999999999</v>
      </c>
      <c r="AC24" s="1571">
        <v>0.26200000000000001</v>
      </c>
      <c r="AD24" s="1574">
        <v>0.2495</v>
      </c>
      <c r="AE24" s="1574">
        <v>0.307</v>
      </c>
      <c r="AF24" s="1574">
        <v>0.26350000000000001</v>
      </c>
      <c r="AG24" s="1574">
        <v>0.33100000000000002</v>
      </c>
      <c r="AH24" s="1572">
        <v>0.2485</v>
      </c>
      <c r="AI24" s="1574">
        <v>0.26719999999999999</v>
      </c>
      <c r="AJ24" s="1573">
        <v>0.28120000000000001</v>
      </c>
    </row>
    <row r="25" spans="1:36" ht="14">
      <c r="A25" s="4" t="s">
        <v>149</v>
      </c>
      <c r="B25" s="1520">
        <v>1021</v>
      </c>
      <c r="C25" s="1521">
        <v>523</v>
      </c>
      <c r="D25" s="1513">
        <v>498</v>
      </c>
      <c r="E25" s="1521">
        <v>113</v>
      </c>
      <c r="F25" s="1521">
        <v>172</v>
      </c>
      <c r="G25" s="1521">
        <v>165</v>
      </c>
      <c r="H25" s="1521">
        <v>185</v>
      </c>
      <c r="I25" s="1521">
        <v>150</v>
      </c>
      <c r="J25" s="1514">
        <v>237</v>
      </c>
      <c r="K25" s="1521">
        <v>95</v>
      </c>
      <c r="L25" s="1521">
        <v>74</v>
      </c>
      <c r="M25" s="1521">
        <v>134</v>
      </c>
      <c r="N25" s="1521">
        <v>42</v>
      </c>
      <c r="O25" s="1521">
        <v>112</v>
      </c>
      <c r="P25" s="1521">
        <v>28</v>
      </c>
      <c r="Q25" s="1521">
        <v>86</v>
      </c>
      <c r="R25" s="1521">
        <v>140</v>
      </c>
      <c r="S25" s="1521">
        <v>87</v>
      </c>
      <c r="T25" s="1521">
        <v>49</v>
      </c>
      <c r="U25" s="1521">
        <v>89</v>
      </c>
      <c r="V25" s="1515">
        <v>84</v>
      </c>
      <c r="W25" s="1521">
        <v>286</v>
      </c>
      <c r="X25" s="1521">
        <v>338</v>
      </c>
      <c r="Y25" s="1516">
        <v>339</v>
      </c>
      <c r="Z25" s="1521">
        <v>365</v>
      </c>
      <c r="AA25" s="1521">
        <v>249</v>
      </c>
      <c r="AB25" s="1521">
        <v>126</v>
      </c>
      <c r="AC25" s="1517">
        <v>281</v>
      </c>
      <c r="AD25" s="1521">
        <v>359</v>
      </c>
      <c r="AE25" s="1521">
        <v>338</v>
      </c>
      <c r="AF25" s="1521">
        <v>63</v>
      </c>
      <c r="AG25" s="1521">
        <v>25</v>
      </c>
      <c r="AH25" s="1518">
        <v>63</v>
      </c>
      <c r="AI25" s="1521">
        <v>437</v>
      </c>
      <c r="AJ25" s="1519">
        <v>409</v>
      </c>
    </row>
    <row r="26" spans="1:36" ht="14">
      <c r="A26" s="8" t="s">
        <v>138</v>
      </c>
      <c r="B26" s="1584">
        <v>1</v>
      </c>
      <c r="C26" s="1583">
        <v>1</v>
      </c>
      <c r="D26" s="1576">
        <v>0.99990000000000001</v>
      </c>
      <c r="E26" s="1583">
        <v>1</v>
      </c>
      <c r="F26" s="1583">
        <v>0.99990000000000001</v>
      </c>
      <c r="G26" s="1583">
        <v>1.0001</v>
      </c>
      <c r="H26" s="1583">
        <v>1.0001</v>
      </c>
      <c r="I26" s="1583">
        <v>1</v>
      </c>
      <c r="J26" s="1577">
        <v>0.99980000000000002</v>
      </c>
      <c r="K26" s="1583">
        <v>1</v>
      </c>
      <c r="L26" s="1583">
        <v>0.99990000000000001</v>
      </c>
      <c r="M26" s="1583">
        <v>1.0001</v>
      </c>
      <c r="N26" s="1583">
        <v>1</v>
      </c>
      <c r="O26" s="1583">
        <v>1</v>
      </c>
      <c r="P26" s="1583">
        <v>1</v>
      </c>
      <c r="Q26" s="1583">
        <v>1</v>
      </c>
      <c r="R26" s="1583">
        <v>1</v>
      </c>
      <c r="S26" s="1583">
        <v>1.0001</v>
      </c>
      <c r="T26" s="1583">
        <v>1</v>
      </c>
      <c r="U26" s="1583">
        <v>1</v>
      </c>
      <c r="V26" s="1578">
        <v>0.99990000000000001</v>
      </c>
      <c r="W26" s="1583">
        <v>0.99990000000000001</v>
      </c>
      <c r="X26" s="1583">
        <v>0.99990000000000001</v>
      </c>
      <c r="Y26" s="1579">
        <v>1.0001</v>
      </c>
      <c r="Z26" s="1583">
        <v>1</v>
      </c>
      <c r="AA26" s="1583">
        <v>1</v>
      </c>
      <c r="AB26" s="1583">
        <v>1</v>
      </c>
      <c r="AC26" s="1580">
        <v>0.99990000000000001</v>
      </c>
      <c r="AD26" s="1583">
        <v>1</v>
      </c>
      <c r="AE26" s="1583">
        <v>1</v>
      </c>
      <c r="AF26" s="1583">
        <v>0.99990000000000001</v>
      </c>
      <c r="AG26" s="1583">
        <v>1</v>
      </c>
      <c r="AH26" s="1581">
        <v>1</v>
      </c>
      <c r="AI26" s="1583">
        <v>1</v>
      </c>
      <c r="AJ26" s="1582">
        <v>0.99990000000000001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J26"/>
  <sheetViews>
    <sheetView workbookViewId="0">
      <selection activeCell="A6" sqref="A6:Z6"/>
    </sheetView>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35</v>
      </c>
    </row>
    <row r="6" spans="1:36" ht="42" customHeight="1">
      <c r="A6" s="4056" t="s">
        <v>225</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1736">
        <v>1021</v>
      </c>
      <c r="C11" s="1737">
        <v>542</v>
      </c>
      <c r="D11" s="1729">
        <v>479</v>
      </c>
      <c r="E11" s="1737">
        <v>79</v>
      </c>
      <c r="F11" s="1737">
        <v>169</v>
      </c>
      <c r="G11" s="1737">
        <v>154</v>
      </c>
      <c r="H11" s="1737">
        <v>188</v>
      </c>
      <c r="I11" s="1737">
        <v>207</v>
      </c>
      <c r="J11" s="1730">
        <v>224</v>
      </c>
      <c r="K11" s="1737">
        <v>92</v>
      </c>
      <c r="L11" s="1737">
        <v>78</v>
      </c>
      <c r="M11" s="1737">
        <v>105</v>
      </c>
      <c r="N11" s="1737">
        <v>44</v>
      </c>
      <c r="O11" s="1737">
        <v>98</v>
      </c>
      <c r="P11" s="1737">
        <v>11</v>
      </c>
      <c r="Q11" s="1737">
        <v>98</v>
      </c>
      <c r="R11" s="1737">
        <v>143</v>
      </c>
      <c r="S11" s="1737">
        <v>103</v>
      </c>
      <c r="T11" s="1737">
        <v>59</v>
      </c>
      <c r="U11" s="1737">
        <v>103</v>
      </c>
      <c r="V11" s="1731">
        <v>86</v>
      </c>
      <c r="W11" s="1737">
        <v>355</v>
      </c>
      <c r="X11" s="1737">
        <v>355</v>
      </c>
      <c r="Y11" s="1732">
        <v>253</v>
      </c>
      <c r="Z11" s="1737">
        <v>237</v>
      </c>
      <c r="AA11" s="1737">
        <v>271</v>
      </c>
      <c r="AB11" s="1737">
        <v>154</v>
      </c>
      <c r="AC11" s="1733">
        <v>359</v>
      </c>
      <c r="AD11" s="1737">
        <v>371</v>
      </c>
      <c r="AE11" s="1737">
        <v>292</v>
      </c>
      <c r="AF11" s="1737">
        <v>66</v>
      </c>
      <c r="AG11" s="1737">
        <v>28</v>
      </c>
      <c r="AH11" s="1734">
        <v>91</v>
      </c>
      <c r="AI11" s="1737">
        <v>439</v>
      </c>
      <c r="AJ11" s="1735">
        <v>399</v>
      </c>
    </row>
    <row r="12" spans="1:36" ht="14">
      <c r="A12" s="8" t="s">
        <v>136</v>
      </c>
      <c r="B12" s="1602">
        <v>1021</v>
      </c>
      <c r="C12" s="1601">
        <v>523</v>
      </c>
      <c r="D12" s="1594">
        <v>498</v>
      </c>
      <c r="E12" s="1601">
        <v>113</v>
      </c>
      <c r="F12" s="1601">
        <v>172</v>
      </c>
      <c r="G12" s="1601">
        <v>165</v>
      </c>
      <c r="H12" s="1601">
        <v>185</v>
      </c>
      <c r="I12" s="1601">
        <v>150</v>
      </c>
      <c r="J12" s="1595">
        <v>237</v>
      </c>
      <c r="K12" s="1601">
        <v>95</v>
      </c>
      <c r="L12" s="1601">
        <v>74</v>
      </c>
      <c r="M12" s="1601">
        <v>134</v>
      </c>
      <c r="N12" s="1601">
        <v>42</v>
      </c>
      <c r="O12" s="1601">
        <v>112</v>
      </c>
      <c r="P12" s="1601">
        <v>28</v>
      </c>
      <c r="Q12" s="1601">
        <v>86</v>
      </c>
      <c r="R12" s="1601">
        <v>140</v>
      </c>
      <c r="S12" s="1601">
        <v>87</v>
      </c>
      <c r="T12" s="1601">
        <v>49</v>
      </c>
      <c r="U12" s="1601">
        <v>89</v>
      </c>
      <c r="V12" s="1596">
        <v>84</v>
      </c>
      <c r="W12" s="1601">
        <v>286</v>
      </c>
      <c r="X12" s="1601">
        <v>338</v>
      </c>
      <c r="Y12" s="1597">
        <v>339</v>
      </c>
      <c r="Z12" s="1601">
        <v>365</v>
      </c>
      <c r="AA12" s="1601">
        <v>249</v>
      </c>
      <c r="AB12" s="1601">
        <v>126</v>
      </c>
      <c r="AC12" s="1598">
        <v>281</v>
      </c>
      <c r="AD12" s="1601">
        <v>359</v>
      </c>
      <c r="AE12" s="1601">
        <v>338</v>
      </c>
      <c r="AF12" s="1601">
        <v>63</v>
      </c>
      <c r="AG12" s="1601">
        <v>25</v>
      </c>
      <c r="AH12" s="1599">
        <v>63</v>
      </c>
      <c r="AI12" s="1601">
        <v>437</v>
      </c>
      <c r="AJ12" s="1600">
        <v>409</v>
      </c>
    </row>
    <row r="13" spans="1:36" ht="14">
      <c r="A13" s="4" t="s">
        <v>139</v>
      </c>
      <c r="B13" s="1610">
        <v>190</v>
      </c>
      <c r="C13" s="1611">
        <v>84</v>
      </c>
      <c r="D13" s="1603">
        <v>106</v>
      </c>
      <c r="E13" s="1611">
        <v>9</v>
      </c>
      <c r="F13" s="1611">
        <v>19</v>
      </c>
      <c r="G13" s="1611">
        <v>20</v>
      </c>
      <c r="H13" s="1611">
        <v>34</v>
      </c>
      <c r="I13" s="1611">
        <v>32</v>
      </c>
      <c r="J13" s="1604">
        <v>75</v>
      </c>
      <c r="K13" s="1611">
        <v>16</v>
      </c>
      <c r="L13" s="1611">
        <v>15</v>
      </c>
      <c r="M13" s="1611">
        <v>19</v>
      </c>
      <c r="N13" s="1611">
        <v>7</v>
      </c>
      <c r="O13" s="1611">
        <v>34</v>
      </c>
      <c r="P13" s="1611">
        <v>8</v>
      </c>
      <c r="Q13" s="1611">
        <v>10</v>
      </c>
      <c r="R13" s="1611">
        <v>22</v>
      </c>
      <c r="S13" s="1611">
        <v>15</v>
      </c>
      <c r="T13" s="1611">
        <v>9</v>
      </c>
      <c r="U13" s="1611">
        <v>18</v>
      </c>
      <c r="V13" s="1605">
        <v>16</v>
      </c>
      <c r="W13" s="1611">
        <v>48</v>
      </c>
      <c r="X13" s="1611">
        <v>87</v>
      </c>
      <c r="Y13" s="1606">
        <v>50</v>
      </c>
      <c r="Z13" s="1611">
        <v>65</v>
      </c>
      <c r="AA13" s="1611">
        <v>45</v>
      </c>
      <c r="AB13" s="1611">
        <v>26</v>
      </c>
      <c r="AC13" s="1607">
        <v>53</v>
      </c>
      <c r="AD13" s="1611">
        <v>114</v>
      </c>
      <c r="AE13" s="1611">
        <v>38</v>
      </c>
      <c r="AF13" s="1611">
        <v>6</v>
      </c>
      <c r="AG13" s="1611">
        <v>4</v>
      </c>
      <c r="AH13" s="1608">
        <v>13</v>
      </c>
      <c r="AI13" s="1611">
        <v>107</v>
      </c>
      <c r="AJ13" s="1609">
        <v>61</v>
      </c>
    </row>
    <row r="14" spans="1:36" ht="14">
      <c r="A14" s="4" t="s">
        <v>138</v>
      </c>
      <c r="B14" s="1673">
        <v>0.18609999999999999</v>
      </c>
      <c r="C14" s="1674">
        <v>0.16139999999999999</v>
      </c>
      <c r="D14" s="1666">
        <v>0.21199999999999999</v>
      </c>
      <c r="E14" s="1674">
        <v>8.2699999999999996E-2</v>
      </c>
      <c r="F14" s="1674">
        <v>0.11169999999999999</v>
      </c>
      <c r="G14" s="1674">
        <v>0.124</v>
      </c>
      <c r="H14" s="1674">
        <v>0.1855</v>
      </c>
      <c r="I14" s="1674">
        <v>0.2122</v>
      </c>
      <c r="J14" s="1667">
        <v>0.31659999999999999</v>
      </c>
      <c r="K14" s="1674">
        <v>0.16470000000000001</v>
      </c>
      <c r="L14" s="1674">
        <v>0.2001</v>
      </c>
      <c r="M14" s="1674">
        <v>0.14399999999999999</v>
      </c>
      <c r="N14" s="1674">
        <v>0.15740000000000001</v>
      </c>
      <c r="O14" s="1674">
        <v>0.30690000000000001</v>
      </c>
      <c r="P14" s="1674">
        <v>0.28589999999999999</v>
      </c>
      <c r="Q14" s="1674">
        <v>0.12139999999999999</v>
      </c>
      <c r="R14" s="1674">
        <v>0.15740000000000001</v>
      </c>
      <c r="S14" s="1674">
        <v>0.16919999999999999</v>
      </c>
      <c r="T14" s="1674">
        <v>0.18890000000000001</v>
      </c>
      <c r="U14" s="1674">
        <v>0.20619999999999999</v>
      </c>
      <c r="V14" s="1668">
        <v>0.1951</v>
      </c>
      <c r="W14" s="1674">
        <v>0.1661</v>
      </c>
      <c r="X14" s="1674">
        <v>0.25840000000000002</v>
      </c>
      <c r="Y14" s="1669">
        <v>0.1479</v>
      </c>
      <c r="Z14" s="1674">
        <v>0.17860000000000001</v>
      </c>
      <c r="AA14" s="1674">
        <v>0.18149999999999999</v>
      </c>
      <c r="AB14" s="1674">
        <v>0.20669999999999999</v>
      </c>
      <c r="AC14" s="1670">
        <v>0.1905</v>
      </c>
      <c r="AD14" s="1674">
        <v>0.31709999999999999</v>
      </c>
      <c r="AE14" s="1674">
        <v>0.111</v>
      </c>
      <c r="AF14" s="1674">
        <v>9.7900000000000001E-2</v>
      </c>
      <c r="AG14" s="1674">
        <v>0.14249999999999999</v>
      </c>
      <c r="AH14" s="1671">
        <v>0.20499999999999999</v>
      </c>
      <c r="AI14" s="1674">
        <v>0.24379999999999999</v>
      </c>
      <c r="AJ14" s="1672">
        <v>0.15</v>
      </c>
    </row>
    <row r="15" spans="1:36" ht="14">
      <c r="A15" s="4" t="s">
        <v>140</v>
      </c>
      <c r="B15" s="1619">
        <v>170</v>
      </c>
      <c r="C15" s="1620">
        <v>79</v>
      </c>
      <c r="D15" s="1612">
        <v>91</v>
      </c>
      <c r="E15" s="1620">
        <v>26</v>
      </c>
      <c r="F15" s="1620">
        <v>18</v>
      </c>
      <c r="G15" s="1620">
        <v>26</v>
      </c>
      <c r="H15" s="1620">
        <v>31</v>
      </c>
      <c r="I15" s="1620">
        <v>23</v>
      </c>
      <c r="J15" s="1613">
        <v>45</v>
      </c>
      <c r="K15" s="1620">
        <v>18</v>
      </c>
      <c r="L15" s="1620">
        <v>15</v>
      </c>
      <c r="M15" s="1620">
        <v>27</v>
      </c>
      <c r="N15" s="1620">
        <v>5</v>
      </c>
      <c r="O15" s="1620">
        <v>22</v>
      </c>
      <c r="P15" s="1620">
        <v>4</v>
      </c>
      <c r="Q15" s="1620">
        <v>8</v>
      </c>
      <c r="R15" s="1620">
        <v>24</v>
      </c>
      <c r="S15" s="1620">
        <v>18</v>
      </c>
      <c r="T15" s="1620">
        <v>6</v>
      </c>
      <c r="U15" s="1620">
        <v>16</v>
      </c>
      <c r="V15" s="1614">
        <v>7</v>
      </c>
      <c r="W15" s="1620">
        <v>40</v>
      </c>
      <c r="X15" s="1620">
        <v>64</v>
      </c>
      <c r="Y15" s="1615">
        <v>58</v>
      </c>
      <c r="Z15" s="1620">
        <v>57</v>
      </c>
      <c r="AA15" s="1620">
        <v>51</v>
      </c>
      <c r="AB15" s="1620">
        <v>25</v>
      </c>
      <c r="AC15" s="1616">
        <v>38</v>
      </c>
      <c r="AD15" s="1620">
        <v>72</v>
      </c>
      <c r="AE15" s="1620">
        <v>44</v>
      </c>
      <c r="AF15" s="1620">
        <v>15</v>
      </c>
      <c r="AG15" s="1620">
        <v>2</v>
      </c>
      <c r="AH15" s="1617">
        <v>12</v>
      </c>
      <c r="AI15" s="1620">
        <v>85</v>
      </c>
      <c r="AJ15" s="1618">
        <v>56</v>
      </c>
    </row>
    <row r="16" spans="1:36" ht="14">
      <c r="A16" s="4" t="s">
        <v>138</v>
      </c>
      <c r="B16" s="1682">
        <v>0.1668</v>
      </c>
      <c r="C16" s="1683">
        <v>0.15090000000000001</v>
      </c>
      <c r="D16" s="1675">
        <v>0.1835</v>
      </c>
      <c r="E16" s="1683">
        <v>0.2286</v>
      </c>
      <c r="F16" s="1683">
        <v>0.1074</v>
      </c>
      <c r="G16" s="1683">
        <v>0.158</v>
      </c>
      <c r="H16" s="1683">
        <v>0.1699</v>
      </c>
      <c r="I16" s="1683">
        <v>0.15570000000000001</v>
      </c>
      <c r="J16" s="1676">
        <v>0.19089999999999999</v>
      </c>
      <c r="K16" s="1683">
        <v>0.18859999999999999</v>
      </c>
      <c r="L16" s="1683">
        <v>0.20530000000000001</v>
      </c>
      <c r="M16" s="1683">
        <v>0.20449999999999999</v>
      </c>
      <c r="N16" s="1683">
        <v>0.1133</v>
      </c>
      <c r="O16" s="1683">
        <v>0.1973</v>
      </c>
      <c r="P16" s="1683">
        <v>0.1429</v>
      </c>
      <c r="Q16" s="1683">
        <v>8.7999999999999995E-2</v>
      </c>
      <c r="R16" s="1683">
        <v>0.17519999999999999</v>
      </c>
      <c r="S16" s="1683">
        <v>0.2117</v>
      </c>
      <c r="T16" s="1683">
        <v>0.12509999999999999</v>
      </c>
      <c r="U16" s="1683">
        <v>0.17560000000000001</v>
      </c>
      <c r="V16" s="1677">
        <v>8.0100000000000005E-2</v>
      </c>
      <c r="W16" s="1683">
        <v>0.14080000000000001</v>
      </c>
      <c r="X16" s="1683">
        <v>0.18909999999999999</v>
      </c>
      <c r="Y16" s="1678">
        <v>0.1721</v>
      </c>
      <c r="Z16" s="1683">
        <v>0.15559999999999999</v>
      </c>
      <c r="AA16" s="1683">
        <v>0.20430000000000001</v>
      </c>
      <c r="AB16" s="1683">
        <v>0.19639999999999999</v>
      </c>
      <c r="AC16" s="1679">
        <v>0.1346</v>
      </c>
      <c r="AD16" s="1683">
        <v>0.20030000000000001</v>
      </c>
      <c r="AE16" s="1683">
        <v>0.12870000000000001</v>
      </c>
      <c r="AF16" s="1683">
        <v>0.24460000000000001</v>
      </c>
      <c r="AG16" s="1683">
        <v>6.6100000000000006E-2</v>
      </c>
      <c r="AH16" s="1680">
        <v>0.19139999999999999</v>
      </c>
      <c r="AI16" s="1683">
        <v>0.1933</v>
      </c>
      <c r="AJ16" s="1681">
        <v>0.13730000000000001</v>
      </c>
    </row>
    <row r="17" spans="1:36" ht="14">
      <c r="A17" s="4" t="s">
        <v>141</v>
      </c>
      <c r="B17" s="1628">
        <v>168</v>
      </c>
      <c r="C17" s="1629">
        <v>83</v>
      </c>
      <c r="D17" s="1621">
        <v>85</v>
      </c>
      <c r="E17" s="1629">
        <v>25</v>
      </c>
      <c r="F17" s="1629">
        <v>35</v>
      </c>
      <c r="G17" s="1629">
        <v>30</v>
      </c>
      <c r="H17" s="1629">
        <v>29</v>
      </c>
      <c r="I17" s="1629">
        <v>29</v>
      </c>
      <c r="J17" s="1622">
        <v>21</v>
      </c>
      <c r="K17" s="1629">
        <v>11</v>
      </c>
      <c r="L17" s="1629">
        <v>12</v>
      </c>
      <c r="M17" s="1629">
        <v>20</v>
      </c>
      <c r="N17" s="1629">
        <v>7</v>
      </c>
      <c r="O17" s="1629">
        <v>17</v>
      </c>
      <c r="P17" s="1629">
        <v>3</v>
      </c>
      <c r="Q17" s="1629">
        <v>28</v>
      </c>
      <c r="R17" s="1629">
        <v>19</v>
      </c>
      <c r="S17" s="1629">
        <v>13</v>
      </c>
      <c r="T17" s="1629">
        <v>12</v>
      </c>
      <c r="U17" s="1629">
        <v>13</v>
      </c>
      <c r="V17" s="1623">
        <v>13</v>
      </c>
      <c r="W17" s="1629">
        <v>41</v>
      </c>
      <c r="X17" s="1629">
        <v>54</v>
      </c>
      <c r="Y17" s="1624">
        <v>61</v>
      </c>
      <c r="Z17" s="1629">
        <v>53</v>
      </c>
      <c r="AA17" s="1629">
        <v>45</v>
      </c>
      <c r="AB17" s="1629">
        <v>26</v>
      </c>
      <c r="AC17" s="1625">
        <v>44</v>
      </c>
      <c r="AD17" s="1629">
        <v>47</v>
      </c>
      <c r="AE17" s="1629">
        <v>68</v>
      </c>
      <c r="AF17" s="1629">
        <v>11</v>
      </c>
      <c r="AG17" s="1629">
        <v>6</v>
      </c>
      <c r="AH17" s="1626">
        <v>9</v>
      </c>
      <c r="AI17" s="1629">
        <v>77</v>
      </c>
      <c r="AJ17" s="1627">
        <v>63</v>
      </c>
    </row>
    <row r="18" spans="1:36" ht="14">
      <c r="A18" s="4" t="s">
        <v>138</v>
      </c>
      <c r="B18" s="1691">
        <v>0.16470000000000001</v>
      </c>
      <c r="C18" s="1692">
        <v>0.159</v>
      </c>
      <c r="D18" s="1684">
        <v>0.17069999999999999</v>
      </c>
      <c r="E18" s="1692">
        <v>0.217</v>
      </c>
      <c r="F18" s="1692">
        <v>0.20630000000000001</v>
      </c>
      <c r="G18" s="1692">
        <v>0.17899999999999999</v>
      </c>
      <c r="H18" s="1692">
        <v>0.15509999999999999</v>
      </c>
      <c r="I18" s="1692">
        <v>0.19109999999999999</v>
      </c>
      <c r="J18" s="1685">
        <v>9.0399999999999994E-2</v>
      </c>
      <c r="K18" s="1692">
        <v>0.1208</v>
      </c>
      <c r="L18" s="1692">
        <v>0.15709999999999999</v>
      </c>
      <c r="M18" s="1692">
        <v>0.14929999999999999</v>
      </c>
      <c r="N18" s="1692">
        <v>0.16830000000000001</v>
      </c>
      <c r="O18" s="1692">
        <v>0.15079999999999999</v>
      </c>
      <c r="P18" s="1692">
        <v>9.0300000000000005E-2</v>
      </c>
      <c r="Q18" s="1692">
        <v>0.32019999999999998</v>
      </c>
      <c r="R18" s="1692">
        <v>0.13780000000000001</v>
      </c>
      <c r="S18" s="1692">
        <v>0.15029999999999999</v>
      </c>
      <c r="T18" s="1692">
        <v>0.24010000000000001</v>
      </c>
      <c r="U18" s="1692">
        <v>0.1489</v>
      </c>
      <c r="V18" s="1686">
        <v>0.1487</v>
      </c>
      <c r="W18" s="1692">
        <v>0.14380000000000001</v>
      </c>
      <c r="X18" s="1692">
        <v>0.15970000000000001</v>
      </c>
      <c r="Y18" s="1687">
        <v>0.17899999999999999</v>
      </c>
      <c r="Z18" s="1692">
        <v>0.14580000000000001</v>
      </c>
      <c r="AA18" s="1692">
        <v>0.17979999999999999</v>
      </c>
      <c r="AB18" s="1692">
        <v>0.20569999999999999</v>
      </c>
      <c r="AC18" s="1688">
        <v>0.15770000000000001</v>
      </c>
      <c r="AD18" s="1692">
        <v>0.13139999999999999</v>
      </c>
      <c r="AE18" s="1692">
        <v>0.20130000000000001</v>
      </c>
      <c r="AF18" s="1692">
        <v>0.1794</v>
      </c>
      <c r="AG18" s="1692">
        <v>0.2303</v>
      </c>
      <c r="AH18" s="1689">
        <v>0.13730000000000001</v>
      </c>
      <c r="AI18" s="1692">
        <v>0.17560000000000001</v>
      </c>
      <c r="AJ18" s="1690">
        <v>0.1542</v>
      </c>
    </row>
    <row r="19" spans="1:36" ht="14">
      <c r="A19" s="4" t="s">
        <v>142</v>
      </c>
      <c r="B19" s="1637">
        <v>117</v>
      </c>
      <c r="C19" s="1638">
        <v>58</v>
      </c>
      <c r="D19" s="1630">
        <v>60</v>
      </c>
      <c r="E19" s="1638">
        <v>25</v>
      </c>
      <c r="F19" s="1638">
        <v>29</v>
      </c>
      <c r="G19" s="1638">
        <v>15</v>
      </c>
      <c r="H19" s="1638">
        <v>13</v>
      </c>
      <c r="I19" s="1638">
        <v>13</v>
      </c>
      <c r="J19" s="1631">
        <v>22</v>
      </c>
      <c r="K19" s="1638">
        <v>14</v>
      </c>
      <c r="L19" s="1638">
        <v>5</v>
      </c>
      <c r="M19" s="1638">
        <v>22</v>
      </c>
      <c r="N19" s="1638">
        <v>4</v>
      </c>
      <c r="O19" s="1638">
        <v>6</v>
      </c>
      <c r="P19" s="1638">
        <v>5</v>
      </c>
      <c r="Q19" s="1638">
        <v>8</v>
      </c>
      <c r="R19" s="1638">
        <v>14</v>
      </c>
      <c r="S19" s="1638">
        <v>9</v>
      </c>
      <c r="T19" s="1638">
        <v>4</v>
      </c>
      <c r="U19" s="1638">
        <v>10</v>
      </c>
      <c r="V19" s="1632">
        <v>17</v>
      </c>
      <c r="W19" s="1638">
        <v>32</v>
      </c>
      <c r="X19" s="1638">
        <v>25</v>
      </c>
      <c r="Y19" s="1633">
        <v>58</v>
      </c>
      <c r="Z19" s="1638">
        <v>32</v>
      </c>
      <c r="AA19" s="1638">
        <v>22</v>
      </c>
      <c r="AB19" s="1638">
        <v>19</v>
      </c>
      <c r="AC19" s="1634">
        <v>44</v>
      </c>
      <c r="AD19" s="1638">
        <v>30</v>
      </c>
      <c r="AE19" s="1638">
        <v>47</v>
      </c>
      <c r="AF19" s="1638">
        <v>12</v>
      </c>
      <c r="AG19" s="1638">
        <v>1</v>
      </c>
      <c r="AH19" s="1635">
        <v>4</v>
      </c>
      <c r="AI19" s="1638">
        <v>36</v>
      </c>
      <c r="AJ19" s="1636">
        <v>59</v>
      </c>
    </row>
    <row r="20" spans="1:36" ht="14">
      <c r="A20" s="4" t="s">
        <v>138</v>
      </c>
      <c r="B20" s="1700">
        <v>0.1149</v>
      </c>
      <c r="C20" s="1701">
        <v>0.1103</v>
      </c>
      <c r="D20" s="1693">
        <v>0.1197</v>
      </c>
      <c r="E20" s="1701">
        <v>0.21929999999999999</v>
      </c>
      <c r="F20" s="1701">
        <v>0.1686</v>
      </c>
      <c r="G20" s="1701">
        <v>9.2899999999999996E-2</v>
      </c>
      <c r="H20" s="1701">
        <v>7.3099999999999998E-2</v>
      </c>
      <c r="I20" s="1701">
        <v>8.3699999999999997E-2</v>
      </c>
      <c r="J20" s="1694">
        <v>9.35E-2</v>
      </c>
      <c r="K20" s="1701">
        <v>0.15279999999999999</v>
      </c>
      <c r="L20" s="1701">
        <v>7.4700000000000003E-2</v>
      </c>
      <c r="M20" s="1701">
        <v>0.16209999999999999</v>
      </c>
      <c r="N20" s="1701">
        <v>8.6099999999999996E-2</v>
      </c>
      <c r="O20" s="1701">
        <v>5.7000000000000002E-2</v>
      </c>
      <c r="P20" s="1701">
        <v>0.16009999999999999</v>
      </c>
      <c r="Q20" s="1701">
        <v>8.7999999999999995E-2</v>
      </c>
      <c r="R20" s="1701">
        <v>0.1009</v>
      </c>
      <c r="S20" s="1701">
        <v>0.1013</v>
      </c>
      <c r="T20" s="1701">
        <v>8.3500000000000005E-2</v>
      </c>
      <c r="U20" s="1701">
        <v>0.109</v>
      </c>
      <c r="V20" s="1695">
        <v>0.1993</v>
      </c>
      <c r="W20" s="1701">
        <v>0.1114</v>
      </c>
      <c r="X20" s="1701">
        <v>7.46E-2</v>
      </c>
      <c r="Y20" s="1696">
        <v>0.16980000000000001</v>
      </c>
      <c r="Z20" s="1701">
        <v>8.7300000000000003E-2</v>
      </c>
      <c r="AA20" s="1701">
        <v>8.9899999999999994E-2</v>
      </c>
      <c r="AB20" s="1701">
        <v>0.1522</v>
      </c>
      <c r="AC20" s="1697">
        <v>0.15620000000000001</v>
      </c>
      <c r="AD20" s="1701">
        <v>8.2699999999999996E-2</v>
      </c>
      <c r="AE20" s="1701">
        <v>0.13869999999999999</v>
      </c>
      <c r="AF20" s="1701">
        <v>0.19980000000000001</v>
      </c>
      <c r="AG20" s="1701">
        <v>3.3399999999999999E-2</v>
      </c>
      <c r="AH20" s="1698">
        <v>6.9699999999999998E-2</v>
      </c>
      <c r="AI20" s="1701">
        <v>8.1799999999999998E-2</v>
      </c>
      <c r="AJ20" s="1699">
        <v>0.14449999999999999</v>
      </c>
    </row>
    <row r="21" spans="1:36" ht="14">
      <c r="A21" s="4" t="s">
        <v>143</v>
      </c>
      <c r="B21" s="1646">
        <v>90</v>
      </c>
      <c r="C21" s="1647">
        <v>38</v>
      </c>
      <c r="D21" s="1639">
        <v>52</v>
      </c>
      <c r="E21" s="1647">
        <v>9</v>
      </c>
      <c r="F21" s="1647">
        <v>29</v>
      </c>
      <c r="G21" s="1647">
        <v>24</v>
      </c>
      <c r="H21" s="1647">
        <v>15</v>
      </c>
      <c r="I21" s="1647">
        <v>5</v>
      </c>
      <c r="J21" s="1640">
        <v>9</v>
      </c>
      <c r="K21" s="1647">
        <v>6</v>
      </c>
      <c r="L21" s="1647">
        <v>5</v>
      </c>
      <c r="M21" s="1647">
        <v>24</v>
      </c>
      <c r="N21" s="1647">
        <v>2</v>
      </c>
      <c r="O21" s="1647">
        <v>7</v>
      </c>
      <c r="P21" s="1647">
        <v>5</v>
      </c>
      <c r="Q21" s="1647">
        <v>6</v>
      </c>
      <c r="R21" s="1647">
        <v>11</v>
      </c>
      <c r="S21" s="1647">
        <v>6</v>
      </c>
      <c r="T21" s="1647">
        <v>6</v>
      </c>
      <c r="U21" s="1647">
        <v>5</v>
      </c>
      <c r="V21" s="1641">
        <v>6</v>
      </c>
      <c r="W21" s="1647">
        <v>23</v>
      </c>
      <c r="X21" s="1647">
        <v>21</v>
      </c>
      <c r="Y21" s="1642">
        <v>43</v>
      </c>
      <c r="Z21" s="1647">
        <v>26</v>
      </c>
      <c r="AA21" s="1647">
        <v>22</v>
      </c>
      <c r="AB21" s="1647">
        <v>9</v>
      </c>
      <c r="AC21" s="1643">
        <v>33</v>
      </c>
      <c r="AD21" s="1647">
        <v>28</v>
      </c>
      <c r="AE21" s="1647">
        <v>29</v>
      </c>
      <c r="AF21" s="1647">
        <v>5</v>
      </c>
      <c r="AG21" s="1647">
        <v>4</v>
      </c>
      <c r="AH21" s="1644">
        <v>9</v>
      </c>
      <c r="AI21" s="1647">
        <v>34</v>
      </c>
      <c r="AJ21" s="1645">
        <v>49</v>
      </c>
    </row>
    <row r="22" spans="1:36" ht="14">
      <c r="A22" s="4" t="s">
        <v>138</v>
      </c>
      <c r="B22" s="1709">
        <v>8.8400000000000006E-2</v>
      </c>
      <c r="C22" s="1710">
        <v>7.2900000000000006E-2</v>
      </c>
      <c r="D22" s="1702">
        <v>0.1047</v>
      </c>
      <c r="E22" s="1710">
        <v>7.8700000000000006E-2</v>
      </c>
      <c r="F22" s="1710">
        <v>0.1704</v>
      </c>
      <c r="G22" s="1710">
        <v>0.14430000000000001</v>
      </c>
      <c r="H22" s="1710">
        <v>7.9100000000000004E-2</v>
      </c>
      <c r="I22" s="1710">
        <v>3.2099999999999997E-2</v>
      </c>
      <c r="J22" s="1703">
        <v>3.7600000000000001E-2</v>
      </c>
      <c r="K22" s="1710">
        <v>6.83E-2</v>
      </c>
      <c r="L22" s="1710">
        <v>7.4099999999999999E-2</v>
      </c>
      <c r="M22" s="1710">
        <v>0.18140000000000001</v>
      </c>
      <c r="N22" s="1710">
        <v>4.7800000000000002E-2</v>
      </c>
      <c r="O22" s="1710">
        <v>6.4500000000000002E-2</v>
      </c>
      <c r="P22" s="1710">
        <v>0.19189999999999999</v>
      </c>
      <c r="Q22" s="1710">
        <v>6.4199999999999993E-2</v>
      </c>
      <c r="R22" s="1710">
        <v>8.1699999999999995E-2</v>
      </c>
      <c r="S22" s="1710">
        <v>7.0599999999999996E-2</v>
      </c>
      <c r="T22" s="1710">
        <v>0.1169</v>
      </c>
      <c r="U22" s="1710">
        <v>5.2699999999999997E-2</v>
      </c>
      <c r="V22" s="1704">
        <v>7.0199999999999999E-2</v>
      </c>
      <c r="W22" s="1710">
        <v>7.9000000000000001E-2</v>
      </c>
      <c r="X22" s="1710">
        <v>6.1899999999999997E-2</v>
      </c>
      <c r="Y22" s="1705">
        <v>0.12670000000000001</v>
      </c>
      <c r="Z22" s="1710">
        <v>7.0199999999999999E-2</v>
      </c>
      <c r="AA22" s="1710">
        <v>9.01E-2</v>
      </c>
      <c r="AB22" s="1710">
        <v>7.2599999999999998E-2</v>
      </c>
      <c r="AC22" s="1706">
        <v>0.1177</v>
      </c>
      <c r="AD22" s="1710">
        <v>7.7799999999999994E-2</v>
      </c>
      <c r="AE22" s="1710">
        <v>8.6900000000000005E-2</v>
      </c>
      <c r="AF22" s="1710">
        <v>8.72E-2</v>
      </c>
      <c r="AG22" s="1710">
        <v>0.15129999999999999</v>
      </c>
      <c r="AH22" s="1707">
        <v>0.13550000000000001</v>
      </c>
      <c r="AI22" s="1710">
        <v>7.8E-2</v>
      </c>
      <c r="AJ22" s="1708">
        <v>0.1197</v>
      </c>
    </row>
    <row r="23" spans="1:36" ht="14">
      <c r="A23" s="4" t="s">
        <v>178</v>
      </c>
      <c r="B23" s="1655">
        <v>285</v>
      </c>
      <c r="C23" s="1656">
        <v>181</v>
      </c>
      <c r="D23" s="1648">
        <v>104</v>
      </c>
      <c r="E23" s="1656">
        <v>20</v>
      </c>
      <c r="F23" s="1656">
        <v>40</v>
      </c>
      <c r="G23" s="1656">
        <v>50</v>
      </c>
      <c r="H23" s="1656">
        <v>62</v>
      </c>
      <c r="I23" s="1656">
        <v>49</v>
      </c>
      <c r="J23" s="1649">
        <v>64</v>
      </c>
      <c r="K23" s="1656">
        <v>29</v>
      </c>
      <c r="L23" s="1656">
        <v>21</v>
      </c>
      <c r="M23" s="1656">
        <v>21</v>
      </c>
      <c r="N23" s="1656">
        <v>18</v>
      </c>
      <c r="O23" s="1656">
        <v>25</v>
      </c>
      <c r="P23" s="1656">
        <v>4</v>
      </c>
      <c r="Q23" s="1656">
        <v>27</v>
      </c>
      <c r="R23" s="1656">
        <v>48</v>
      </c>
      <c r="S23" s="1656">
        <v>26</v>
      </c>
      <c r="T23" s="1656">
        <v>12</v>
      </c>
      <c r="U23" s="1656">
        <v>27</v>
      </c>
      <c r="V23" s="1650">
        <v>26</v>
      </c>
      <c r="W23" s="1656">
        <v>103</v>
      </c>
      <c r="X23" s="1656">
        <v>87</v>
      </c>
      <c r="Y23" s="1651">
        <v>69</v>
      </c>
      <c r="Z23" s="1656">
        <v>132</v>
      </c>
      <c r="AA23" s="1656">
        <v>63</v>
      </c>
      <c r="AB23" s="1656">
        <v>21</v>
      </c>
      <c r="AC23" s="1652">
        <v>68</v>
      </c>
      <c r="AD23" s="1656">
        <v>68</v>
      </c>
      <c r="AE23" s="1656">
        <v>113</v>
      </c>
      <c r="AF23" s="1656">
        <v>12</v>
      </c>
      <c r="AG23" s="1656">
        <v>9</v>
      </c>
      <c r="AH23" s="1653">
        <v>16</v>
      </c>
      <c r="AI23" s="1656">
        <v>100</v>
      </c>
      <c r="AJ23" s="1654">
        <v>120</v>
      </c>
    </row>
    <row r="24" spans="1:36" ht="14">
      <c r="A24" s="8" t="s">
        <v>138</v>
      </c>
      <c r="B24" s="1719">
        <v>0.2792</v>
      </c>
      <c r="C24" s="1718">
        <v>0.34549999999999997</v>
      </c>
      <c r="D24" s="1711">
        <v>0.2094</v>
      </c>
      <c r="E24" s="1718">
        <v>0.17369999999999999</v>
      </c>
      <c r="F24" s="1718">
        <v>0.2356</v>
      </c>
      <c r="G24" s="1718">
        <v>0.30180000000000001</v>
      </c>
      <c r="H24" s="1718">
        <v>0.3372</v>
      </c>
      <c r="I24" s="1718">
        <v>0.32529999999999998</v>
      </c>
      <c r="J24" s="1712">
        <v>0.27089999999999997</v>
      </c>
      <c r="K24" s="1718">
        <v>0.30470000000000003</v>
      </c>
      <c r="L24" s="1718">
        <v>0.28870000000000001</v>
      </c>
      <c r="M24" s="1718">
        <v>0.15859999999999999</v>
      </c>
      <c r="N24" s="1718">
        <v>0.42709999999999998</v>
      </c>
      <c r="O24" s="1718">
        <v>0.22359999999999999</v>
      </c>
      <c r="P24" s="1718">
        <v>0.12889999999999999</v>
      </c>
      <c r="Q24" s="1718">
        <v>0.31809999999999999</v>
      </c>
      <c r="R24" s="1718">
        <v>0.34710000000000002</v>
      </c>
      <c r="S24" s="1718">
        <v>0.2969</v>
      </c>
      <c r="T24" s="1718">
        <v>0.24560000000000001</v>
      </c>
      <c r="U24" s="1718">
        <v>0.30759999999999998</v>
      </c>
      <c r="V24" s="1713">
        <v>0.30659999999999998</v>
      </c>
      <c r="W24" s="1718">
        <v>0.3589</v>
      </c>
      <c r="X24" s="1718">
        <v>0.25629999999999997</v>
      </c>
      <c r="Y24" s="1714">
        <v>0.2044</v>
      </c>
      <c r="Z24" s="1718">
        <v>0.3624</v>
      </c>
      <c r="AA24" s="1718">
        <v>0.25419999999999998</v>
      </c>
      <c r="AB24" s="1718">
        <v>0.16639999999999999</v>
      </c>
      <c r="AC24" s="1715">
        <v>0.24329999999999999</v>
      </c>
      <c r="AD24" s="1718">
        <v>0.19089999999999999</v>
      </c>
      <c r="AE24" s="1718">
        <v>0.33350000000000002</v>
      </c>
      <c r="AF24" s="1718">
        <v>0.191</v>
      </c>
      <c r="AG24" s="1718">
        <v>0.37630000000000002</v>
      </c>
      <c r="AH24" s="1716">
        <v>0.26100000000000001</v>
      </c>
      <c r="AI24" s="1718">
        <v>0.2276</v>
      </c>
      <c r="AJ24" s="1717">
        <v>0.29420000000000002</v>
      </c>
    </row>
    <row r="25" spans="1:36" ht="14">
      <c r="A25" s="4" t="s">
        <v>149</v>
      </c>
      <c r="B25" s="1664">
        <v>1021</v>
      </c>
      <c r="C25" s="1665">
        <v>523</v>
      </c>
      <c r="D25" s="1657">
        <v>498</v>
      </c>
      <c r="E25" s="1665">
        <v>113</v>
      </c>
      <c r="F25" s="1665">
        <v>172</v>
      </c>
      <c r="G25" s="1665">
        <v>165</v>
      </c>
      <c r="H25" s="1665">
        <v>185</v>
      </c>
      <c r="I25" s="1665">
        <v>150</v>
      </c>
      <c r="J25" s="1658">
        <v>237</v>
      </c>
      <c r="K25" s="1665">
        <v>95</v>
      </c>
      <c r="L25" s="1665">
        <v>74</v>
      </c>
      <c r="M25" s="1665">
        <v>134</v>
      </c>
      <c r="N25" s="1665">
        <v>42</v>
      </c>
      <c r="O25" s="1665">
        <v>112</v>
      </c>
      <c r="P25" s="1665">
        <v>28</v>
      </c>
      <c r="Q25" s="1665">
        <v>86</v>
      </c>
      <c r="R25" s="1665">
        <v>140</v>
      </c>
      <c r="S25" s="1665">
        <v>87</v>
      </c>
      <c r="T25" s="1665">
        <v>49</v>
      </c>
      <c r="U25" s="1665">
        <v>89</v>
      </c>
      <c r="V25" s="1659">
        <v>84</v>
      </c>
      <c r="W25" s="1665">
        <v>286</v>
      </c>
      <c r="X25" s="1665">
        <v>338</v>
      </c>
      <c r="Y25" s="1660">
        <v>339</v>
      </c>
      <c r="Z25" s="1665">
        <v>365</v>
      </c>
      <c r="AA25" s="1665">
        <v>249</v>
      </c>
      <c r="AB25" s="1665">
        <v>126</v>
      </c>
      <c r="AC25" s="1661">
        <v>281</v>
      </c>
      <c r="AD25" s="1665">
        <v>359</v>
      </c>
      <c r="AE25" s="1665">
        <v>338</v>
      </c>
      <c r="AF25" s="1665">
        <v>63</v>
      </c>
      <c r="AG25" s="1665">
        <v>25</v>
      </c>
      <c r="AH25" s="1662">
        <v>63</v>
      </c>
      <c r="AI25" s="1665">
        <v>437</v>
      </c>
      <c r="AJ25" s="1663">
        <v>409</v>
      </c>
    </row>
    <row r="26" spans="1:36" ht="14">
      <c r="A26" s="8" t="s">
        <v>138</v>
      </c>
      <c r="B26" s="1728">
        <v>1.0001</v>
      </c>
      <c r="C26" s="1727">
        <v>1</v>
      </c>
      <c r="D26" s="1720">
        <v>1</v>
      </c>
      <c r="E26" s="1727">
        <v>1</v>
      </c>
      <c r="F26" s="1727">
        <v>1</v>
      </c>
      <c r="G26" s="1727">
        <v>1</v>
      </c>
      <c r="H26" s="1727">
        <v>0.99990000000000001</v>
      </c>
      <c r="I26" s="1727">
        <v>1.0001</v>
      </c>
      <c r="J26" s="1721">
        <v>0.99990000000000001</v>
      </c>
      <c r="K26" s="1727">
        <v>0.99990000000000001</v>
      </c>
      <c r="L26" s="1727">
        <v>1</v>
      </c>
      <c r="M26" s="1727">
        <v>0.99990000000000001</v>
      </c>
      <c r="N26" s="1727">
        <v>1</v>
      </c>
      <c r="O26" s="1727">
        <v>1.0001</v>
      </c>
      <c r="P26" s="1727">
        <v>1</v>
      </c>
      <c r="Q26" s="1727">
        <v>0.99990000000000001</v>
      </c>
      <c r="R26" s="1727">
        <v>1.0001</v>
      </c>
      <c r="S26" s="1727">
        <v>1</v>
      </c>
      <c r="T26" s="1727">
        <v>1.0001</v>
      </c>
      <c r="U26" s="1727">
        <v>1</v>
      </c>
      <c r="V26" s="1722">
        <v>1</v>
      </c>
      <c r="W26" s="1727">
        <v>1</v>
      </c>
      <c r="X26" s="1727">
        <v>1</v>
      </c>
      <c r="Y26" s="1723">
        <v>0.99990000000000001</v>
      </c>
      <c r="Z26" s="1727">
        <v>0.99990000000000001</v>
      </c>
      <c r="AA26" s="1727">
        <v>0.99980000000000002</v>
      </c>
      <c r="AB26" s="1727">
        <v>1</v>
      </c>
      <c r="AC26" s="1724">
        <v>1</v>
      </c>
      <c r="AD26" s="1727">
        <v>1.0002</v>
      </c>
      <c r="AE26" s="1727">
        <v>1.0001</v>
      </c>
      <c r="AF26" s="1727">
        <v>0.99990000000000001</v>
      </c>
      <c r="AG26" s="1727">
        <v>0.99990000000000001</v>
      </c>
      <c r="AH26" s="1725">
        <v>0.99990000000000001</v>
      </c>
      <c r="AI26" s="1727">
        <v>1.0001</v>
      </c>
      <c r="AJ26" s="1726">
        <v>0.99990000000000001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J26"/>
  <sheetViews>
    <sheetView workbookViewId="0">
      <selection activeCell="A6" sqref="A6:Z6"/>
    </sheetView>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38</v>
      </c>
    </row>
    <row r="6" spans="1:36" ht="42" customHeight="1">
      <c r="A6" s="4056" t="s">
        <v>224</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1880">
        <v>1021</v>
      </c>
      <c r="C11" s="1881">
        <v>542</v>
      </c>
      <c r="D11" s="1873">
        <v>479</v>
      </c>
      <c r="E11" s="1881">
        <v>79</v>
      </c>
      <c r="F11" s="1881">
        <v>169</v>
      </c>
      <c r="G11" s="1881">
        <v>154</v>
      </c>
      <c r="H11" s="1881">
        <v>188</v>
      </c>
      <c r="I11" s="1881">
        <v>207</v>
      </c>
      <c r="J11" s="1874">
        <v>224</v>
      </c>
      <c r="K11" s="1881">
        <v>92</v>
      </c>
      <c r="L11" s="1881">
        <v>78</v>
      </c>
      <c r="M11" s="1881">
        <v>105</v>
      </c>
      <c r="N11" s="1881">
        <v>44</v>
      </c>
      <c r="O11" s="1881">
        <v>98</v>
      </c>
      <c r="P11" s="1881">
        <v>11</v>
      </c>
      <c r="Q11" s="1881">
        <v>98</v>
      </c>
      <c r="R11" s="1881">
        <v>143</v>
      </c>
      <c r="S11" s="1881">
        <v>103</v>
      </c>
      <c r="T11" s="1881">
        <v>59</v>
      </c>
      <c r="U11" s="1881">
        <v>103</v>
      </c>
      <c r="V11" s="1875">
        <v>86</v>
      </c>
      <c r="W11" s="1881">
        <v>355</v>
      </c>
      <c r="X11" s="1881">
        <v>355</v>
      </c>
      <c r="Y11" s="1876">
        <v>253</v>
      </c>
      <c r="Z11" s="1881">
        <v>237</v>
      </c>
      <c r="AA11" s="1881">
        <v>271</v>
      </c>
      <c r="AB11" s="1881">
        <v>154</v>
      </c>
      <c r="AC11" s="1877">
        <v>359</v>
      </c>
      <c r="AD11" s="1881">
        <v>371</v>
      </c>
      <c r="AE11" s="1881">
        <v>292</v>
      </c>
      <c r="AF11" s="1881">
        <v>66</v>
      </c>
      <c r="AG11" s="1881">
        <v>28</v>
      </c>
      <c r="AH11" s="1878">
        <v>91</v>
      </c>
      <c r="AI11" s="1881">
        <v>439</v>
      </c>
      <c r="AJ11" s="1879">
        <v>399</v>
      </c>
    </row>
    <row r="12" spans="1:36" ht="14">
      <c r="A12" s="8" t="s">
        <v>136</v>
      </c>
      <c r="B12" s="1746">
        <v>1021</v>
      </c>
      <c r="C12" s="1745">
        <v>523</v>
      </c>
      <c r="D12" s="1738">
        <v>498</v>
      </c>
      <c r="E12" s="1745">
        <v>113</v>
      </c>
      <c r="F12" s="1745">
        <v>172</v>
      </c>
      <c r="G12" s="1745">
        <v>165</v>
      </c>
      <c r="H12" s="1745">
        <v>185</v>
      </c>
      <c r="I12" s="1745">
        <v>150</v>
      </c>
      <c r="J12" s="1739">
        <v>237</v>
      </c>
      <c r="K12" s="1745">
        <v>95</v>
      </c>
      <c r="L12" s="1745">
        <v>74</v>
      </c>
      <c r="M12" s="1745">
        <v>134</v>
      </c>
      <c r="N12" s="1745">
        <v>42</v>
      </c>
      <c r="O12" s="1745">
        <v>112</v>
      </c>
      <c r="P12" s="1745">
        <v>28</v>
      </c>
      <c r="Q12" s="1745">
        <v>86</v>
      </c>
      <c r="R12" s="1745">
        <v>140</v>
      </c>
      <c r="S12" s="1745">
        <v>87</v>
      </c>
      <c r="T12" s="1745">
        <v>49</v>
      </c>
      <c r="U12" s="1745">
        <v>89</v>
      </c>
      <c r="V12" s="1740">
        <v>84</v>
      </c>
      <c r="W12" s="1745">
        <v>286</v>
      </c>
      <c r="X12" s="1745">
        <v>338</v>
      </c>
      <c r="Y12" s="1741">
        <v>339</v>
      </c>
      <c r="Z12" s="1745">
        <v>365</v>
      </c>
      <c r="AA12" s="1745">
        <v>249</v>
      </c>
      <c r="AB12" s="1745">
        <v>126</v>
      </c>
      <c r="AC12" s="1742">
        <v>281</v>
      </c>
      <c r="AD12" s="1745">
        <v>359</v>
      </c>
      <c r="AE12" s="1745">
        <v>338</v>
      </c>
      <c r="AF12" s="1745">
        <v>63</v>
      </c>
      <c r="AG12" s="1745">
        <v>25</v>
      </c>
      <c r="AH12" s="1743">
        <v>63</v>
      </c>
      <c r="AI12" s="1745">
        <v>437</v>
      </c>
      <c r="AJ12" s="1744">
        <v>409</v>
      </c>
    </row>
    <row r="13" spans="1:36" ht="14">
      <c r="A13" s="4" t="s">
        <v>139</v>
      </c>
      <c r="B13" s="1754">
        <v>77</v>
      </c>
      <c r="C13" s="1755">
        <v>40</v>
      </c>
      <c r="D13" s="1747">
        <v>37</v>
      </c>
      <c r="E13" s="1755">
        <v>16</v>
      </c>
      <c r="F13" s="1755">
        <v>14</v>
      </c>
      <c r="G13" s="1755">
        <v>8</v>
      </c>
      <c r="H13" s="1755">
        <v>13</v>
      </c>
      <c r="I13" s="1755">
        <v>14</v>
      </c>
      <c r="J13" s="1748">
        <v>12</v>
      </c>
      <c r="K13" s="1755">
        <v>7</v>
      </c>
      <c r="L13" s="1755">
        <v>7</v>
      </c>
      <c r="M13" s="1755">
        <v>5</v>
      </c>
      <c r="N13" s="1755">
        <v>3</v>
      </c>
      <c r="O13" s="1755">
        <v>13</v>
      </c>
      <c r="P13" s="1755">
        <v>2</v>
      </c>
      <c r="Q13" s="1755">
        <v>6</v>
      </c>
      <c r="R13" s="1755">
        <v>12</v>
      </c>
      <c r="S13" s="1755">
        <v>2</v>
      </c>
      <c r="T13" s="1755">
        <v>3</v>
      </c>
      <c r="U13" s="1755">
        <v>9</v>
      </c>
      <c r="V13" s="1749">
        <v>8</v>
      </c>
      <c r="W13" s="1755">
        <v>30</v>
      </c>
      <c r="X13" s="1755">
        <v>19</v>
      </c>
      <c r="Y13" s="1750">
        <v>25</v>
      </c>
      <c r="Z13" s="1755">
        <v>27</v>
      </c>
      <c r="AA13" s="1755">
        <v>22</v>
      </c>
      <c r="AB13" s="1755">
        <v>10</v>
      </c>
      <c r="AC13" s="1751">
        <v>19</v>
      </c>
      <c r="AD13" s="1755">
        <v>23</v>
      </c>
      <c r="AE13" s="1755">
        <v>29</v>
      </c>
      <c r="AF13" s="1755">
        <v>1</v>
      </c>
      <c r="AG13" s="1755">
        <v>2</v>
      </c>
      <c r="AH13" s="1752">
        <v>6</v>
      </c>
      <c r="AI13" s="1755">
        <v>32</v>
      </c>
      <c r="AJ13" s="1753">
        <v>31</v>
      </c>
    </row>
    <row r="14" spans="1:36" ht="14">
      <c r="A14" s="4" t="s">
        <v>138</v>
      </c>
      <c r="B14" s="1817">
        <v>7.5600000000000001E-2</v>
      </c>
      <c r="C14" s="1818">
        <v>7.6100000000000001E-2</v>
      </c>
      <c r="D14" s="1810">
        <v>7.4999999999999997E-2</v>
      </c>
      <c r="E14" s="1818">
        <v>0.14419999999999999</v>
      </c>
      <c r="F14" s="1818">
        <v>8.0199999999999994E-2</v>
      </c>
      <c r="G14" s="1818">
        <v>5.0799999999999998E-2</v>
      </c>
      <c r="H14" s="1818">
        <v>6.8199999999999997E-2</v>
      </c>
      <c r="I14" s="1818">
        <v>9.5000000000000001E-2</v>
      </c>
      <c r="J14" s="1811">
        <v>0.05</v>
      </c>
      <c r="K14" s="1818">
        <v>7.5899999999999995E-2</v>
      </c>
      <c r="L14" s="1818">
        <v>9.7600000000000006E-2</v>
      </c>
      <c r="M14" s="1818">
        <v>3.7900000000000003E-2</v>
      </c>
      <c r="N14" s="1818">
        <v>0.06</v>
      </c>
      <c r="O14" s="1818">
        <v>0.1124</v>
      </c>
      <c r="P14" s="1818">
        <v>8.3000000000000004E-2</v>
      </c>
      <c r="Q14" s="1818">
        <v>6.8099999999999994E-2</v>
      </c>
      <c r="R14" s="1818">
        <v>8.4000000000000005E-2</v>
      </c>
      <c r="S14" s="1818">
        <v>2.7199999999999998E-2</v>
      </c>
      <c r="T14" s="1818">
        <v>6.2799999999999995E-2</v>
      </c>
      <c r="U14" s="1818">
        <v>0.10489999999999999</v>
      </c>
      <c r="V14" s="1812">
        <v>9.2999999999999999E-2</v>
      </c>
      <c r="W14" s="1818">
        <v>0.1031</v>
      </c>
      <c r="X14" s="1818">
        <v>5.5100000000000003E-2</v>
      </c>
      <c r="Y14" s="1813">
        <v>7.2700000000000001E-2</v>
      </c>
      <c r="Z14" s="1818">
        <v>7.2999999999999995E-2</v>
      </c>
      <c r="AA14" s="1818">
        <v>8.6499999999999994E-2</v>
      </c>
      <c r="AB14" s="1818">
        <v>7.8100000000000003E-2</v>
      </c>
      <c r="AC14" s="1814">
        <v>6.8000000000000005E-2</v>
      </c>
      <c r="AD14" s="1818">
        <v>6.3E-2</v>
      </c>
      <c r="AE14" s="1818">
        <v>8.4699999999999998E-2</v>
      </c>
      <c r="AF14" s="1818">
        <v>1.24E-2</v>
      </c>
      <c r="AG14" s="1818">
        <v>7.8E-2</v>
      </c>
      <c r="AH14" s="1815">
        <v>9.8599999999999993E-2</v>
      </c>
      <c r="AI14" s="1818">
        <v>7.2400000000000006E-2</v>
      </c>
      <c r="AJ14" s="1816">
        <v>7.5999999999999998E-2</v>
      </c>
    </row>
    <row r="15" spans="1:36" ht="14">
      <c r="A15" s="4" t="s">
        <v>140</v>
      </c>
      <c r="B15" s="1763">
        <v>82</v>
      </c>
      <c r="C15" s="1764">
        <v>36</v>
      </c>
      <c r="D15" s="1756">
        <v>46</v>
      </c>
      <c r="E15" s="1764">
        <v>25</v>
      </c>
      <c r="F15" s="1764">
        <v>16</v>
      </c>
      <c r="G15" s="1764">
        <v>10</v>
      </c>
      <c r="H15" s="1764">
        <v>9</v>
      </c>
      <c r="I15" s="1764">
        <v>12</v>
      </c>
      <c r="J15" s="1757">
        <v>10</v>
      </c>
      <c r="K15" s="1764">
        <v>7</v>
      </c>
      <c r="L15" s="1764">
        <v>6</v>
      </c>
      <c r="M15" s="1764">
        <v>19</v>
      </c>
      <c r="N15" s="1764">
        <v>2</v>
      </c>
      <c r="O15" s="1764">
        <v>8</v>
      </c>
      <c r="P15" s="1764">
        <v>0</v>
      </c>
      <c r="Q15" s="1764">
        <v>8</v>
      </c>
      <c r="R15" s="1764">
        <v>10</v>
      </c>
      <c r="S15" s="1764">
        <v>7</v>
      </c>
      <c r="T15" s="1764">
        <v>3</v>
      </c>
      <c r="U15" s="1764">
        <v>1</v>
      </c>
      <c r="V15" s="1758">
        <v>12</v>
      </c>
      <c r="W15" s="1764">
        <v>29</v>
      </c>
      <c r="X15" s="1764">
        <v>24</v>
      </c>
      <c r="Y15" s="1759">
        <v>22</v>
      </c>
      <c r="Z15" s="1764">
        <v>27</v>
      </c>
      <c r="AA15" s="1764">
        <v>19</v>
      </c>
      <c r="AB15" s="1764">
        <v>17</v>
      </c>
      <c r="AC15" s="1760">
        <v>19</v>
      </c>
      <c r="AD15" s="1764">
        <v>13</v>
      </c>
      <c r="AE15" s="1764">
        <v>35</v>
      </c>
      <c r="AF15" s="1764">
        <v>8</v>
      </c>
      <c r="AG15" s="1764">
        <v>3</v>
      </c>
      <c r="AH15" s="1761">
        <v>3</v>
      </c>
      <c r="AI15" s="1764">
        <v>18</v>
      </c>
      <c r="AJ15" s="1762">
        <v>38</v>
      </c>
    </row>
    <row r="16" spans="1:36" ht="14">
      <c r="A16" s="4" t="s">
        <v>138</v>
      </c>
      <c r="B16" s="1826">
        <v>8.0199999999999994E-2</v>
      </c>
      <c r="C16" s="1827">
        <v>6.8000000000000005E-2</v>
      </c>
      <c r="D16" s="1819">
        <v>9.2999999999999999E-2</v>
      </c>
      <c r="E16" s="1827">
        <v>0.22140000000000001</v>
      </c>
      <c r="F16" s="1827">
        <v>9.5000000000000001E-2</v>
      </c>
      <c r="G16" s="1827">
        <v>5.96E-2</v>
      </c>
      <c r="H16" s="1827">
        <v>4.8899999999999999E-2</v>
      </c>
      <c r="I16" s="1827">
        <v>8.0399999999999999E-2</v>
      </c>
      <c r="J16" s="1820">
        <v>4.0399999999999998E-2</v>
      </c>
      <c r="K16" s="1827">
        <v>7.0800000000000002E-2</v>
      </c>
      <c r="L16" s="1827">
        <v>7.9100000000000004E-2</v>
      </c>
      <c r="M16" s="1827">
        <v>0.1386</v>
      </c>
      <c r="N16" s="1827">
        <v>3.7100000000000001E-2</v>
      </c>
      <c r="O16" s="1827">
        <v>7.22E-2</v>
      </c>
      <c r="P16" s="1827">
        <v>0</v>
      </c>
      <c r="Q16" s="1827">
        <v>0.09</v>
      </c>
      <c r="R16" s="1827">
        <v>7.0199999999999999E-2</v>
      </c>
      <c r="S16" s="1827">
        <v>8.5500000000000007E-2</v>
      </c>
      <c r="T16" s="1827">
        <v>5.3600000000000002E-2</v>
      </c>
      <c r="U16" s="1827">
        <v>1.3299999999999999E-2</v>
      </c>
      <c r="V16" s="1821">
        <v>0.14660000000000001</v>
      </c>
      <c r="W16" s="1827">
        <v>0.1008</v>
      </c>
      <c r="X16" s="1827">
        <v>7.1199999999999999E-2</v>
      </c>
      <c r="Y16" s="1822">
        <v>6.54E-2</v>
      </c>
      <c r="Z16" s="1827">
        <v>7.4399999999999994E-2</v>
      </c>
      <c r="AA16" s="1827">
        <v>7.4899999999999994E-2</v>
      </c>
      <c r="AB16" s="1827">
        <v>0.13420000000000001</v>
      </c>
      <c r="AC16" s="1823">
        <v>6.8199999999999997E-2</v>
      </c>
      <c r="AD16" s="1827">
        <v>3.6700000000000003E-2</v>
      </c>
      <c r="AE16" s="1827">
        <v>0.105</v>
      </c>
      <c r="AF16" s="1827">
        <v>0.1308</v>
      </c>
      <c r="AG16" s="1827">
        <v>0.13109999999999999</v>
      </c>
      <c r="AH16" s="1824">
        <v>4.4400000000000002E-2</v>
      </c>
      <c r="AI16" s="1827">
        <v>4.0099999999999997E-2</v>
      </c>
      <c r="AJ16" s="1825">
        <v>9.3100000000000002E-2</v>
      </c>
    </row>
    <row r="17" spans="1:36" ht="14">
      <c r="A17" s="4" t="s">
        <v>141</v>
      </c>
      <c r="B17" s="1772">
        <v>166</v>
      </c>
      <c r="C17" s="1773">
        <v>80</v>
      </c>
      <c r="D17" s="1765">
        <v>86</v>
      </c>
      <c r="E17" s="1773">
        <v>21</v>
      </c>
      <c r="F17" s="1773">
        <v>33</v>
      </c>
      <c r="G17" s="1773">
        <v>35</v>
      </c>
      <c r="H17" s="1773">
        <v>27</v>
      </c>
      <c r="I17" s="1773">
        <v>28</v>
      </c>
      <c r="J17" s="1766">
        <v>22</v>
      </c>
      <c r="K17" s="1773">
        <v>14</v>
      </c>
      <c r="L17" s="1773">
        <v>9</v>
      </c>
      <c r="M17" s="1773">
        <v>27</v>
      </c>
      <c r="N17" s="1773">
        <v>4</v>
      </c>
      <c r="O17" s="1773">
        <v>13</v>
      </c>
      <c r="P17" s="1773">
        <v>9</v>
      </c>
      <c r="Q17" s="1773">
        <v>20</v>
      </c>
      <c r="R17" s="1773">
        <v>14</v>
      </c>
      <c r="S17" s="1773">
        <v>15</v>
      </c>
      <c r="T17" s="1773">
        <v>8</v>
      </c>
      <c r="U17" s="1773">
        <v>13</v>
      </c>
      <c r="V17" s="1767">
        <v>17</v>
      </c>
      <c r="W17" s="1773">
        <v>36</v>
      </c>
      <c r="X17" s="1773">
        <v>53</v>
      </c>
      <c r="Y17" s="1768">
        <v>71</v>
      </c>
      <c r="Z17" s="1773">
        <v>49</v>
      </c>
      <c r="AA17" s="1773">
        <v>44</v>
      </c>
      <c r="AB17" s="1773">
        <v>20</v>
      </c>
      <c r="AC17" s="1769">
        <v>54</v>
      </c>
      <c r="AD17" s="1773">
        <v>43</v>
      </c>
      <c r="AE17" s="1773">
        <v>72</v>
      </c>
      <c r="AF17" s="1773">
        <v>11</v>
      </c>
      <c r="AG17" s="1773">
        <v>7</v>
      </c>
      <c r="AH17" s="1770">
        <v>10</v>
      </c>
      <c r="AI17" s="1773">
        <v>60</v>
      </c>
      <c r="AJ17" s="1771">
        <v>79</v>
      </c>
    </row>
    <row r="18" spans="1:36" ht="14">
      <c r="A18" s="4" t="s">
        <v>138</v>
      </c>
      <c r="B18" s="1835">
        <v>0.16309999999999999</v>
      </c>
      <c r="C18" s="1836">
        <v>0.153</v>
      </c>
      <c r="D18" s="1828">
        <v>0.1736</v>
      </c>
      <c r="E18" s="1836">
        <v>0.18229999999999999</v>
      </c>
      <c r="F18" s="1836">
        <v>0.1951</v>
      </c>
      <c r="G18" s="1836">
        <v>0.21529999999999999</v>
      </c>
      <c r="H18" s="1836">
        <v>0.1489</v>
      </c>
      <c r="I18" s="1836">
        <v>0.1845</v>
      </c>
      <c r="J18" s="1829">
        <v>9.1700000000000004E-2</v>
      </c>
      <c r="K18" s="1836">
        <v>0.15190000000000001</v>
      </c>
      <c r="L18" s="1836">
        <v>0.12889999999999999</v>
      </c>
      <c r="M18" s="1836">
        <v>0.2059</v>
      </c>
      <c r="N18" s="1836">
        <v>8.3900000000000002E-2</v>
      </c>
      <c r="O18" s="1836">
        <v>0.1192</v>
      </c>
      <c r="P18" s="1836">
        <v>0.33500000000000002</v>
      </c>
      <c r="Q18" s="1836">
        <v>0.23400000000000001</v>
      </c>
      <c r="R18" s="1836">
        <v>0.1031</v>
      </c>
      <c r="S18" s="1836">
        <v>0.1759</v>
      </c>
      <c r="T18" s="1836">
        <v>0.15740000000000001</v>
      </c>
      <c r="U18" s="1836">
        <v>0.14299999999999999</v>
      </c>
      <c r="V18" s="1830">
        <v>0.2041</v>
      </c>
      <c r="W18" s="1836">
        <v>0.127</v>
      </c>
      <c r="X18" s="1836">
        <v>0.15570000000000001</v>
      </c>
      <c r="Y18" s="1831">
        <v>0.20830000000000001</v>
      </c>
      <c r="Z18" s="1836">
        <v>0.1331</v>
      </c>
      <c r="AA18" s="1836">
        <v>0.17560000000000001</v>
      </c>
      <c r="AB18" s="1836">
        <v>0.16059999999999999</v>
      </c>
      <c r="AC18" s="1832">
        <v>0.19209999999999999</v>
      </c>
      <c r="AD18" s="1836">
        <v>0.1205</v>
      </c>
      <c r="AE18" s="1836">
        <v>0.21340000000000001</v>
      </c>
      <c r="AF18" s="1836">
        <v>0.1741</v>
      </c>
      <c r="AG18" s="1836">
        <v>0.29759999999999998</v>
      </c>
      <c r="AH18" s="1833">
        <v>0.158</v>
      </c>
      <c r="AI18" s="1836">
        <v>0.13780000000000001</v>
      </c>
      <c r="AJ18" s="1834">
        <v>0.1938</v>
      </c>
    </row>
    <row r="19" spans="1:36" ht="14">
      <c r="A19" s="4" t="s">
        <v>142</v>
      </c>
      <c r="B19" s="1781">
        <v>186</v>
      </c>
      <c r="C19" s="1782">
        <v>94</v>
      </c>
      <c r="D19" s="1774">
        <v>92</v>
      </c>
      <c r="E19" s="1782">
        <v>20</v>
      </c>
      <c r="F19" s="1782">
        <v>38</v>
      </c>
      <c r="G19" s="1782">
        <v>32</v>
      </c>
      <c r="H19" s="1782">
        <v>31</v>
      </c>
      <c r="I19" s="1782">
        <v>25</v>
      </c>
      <c r="J19" s="1775">
        <v>41</v>
      </c>
      <c r="K19" s="1782">
        <v>19</v>
      </c>
      <c r="L19" s="1782">
        <v>13</v>
      </c>
      <c r="M19" s="1782">
        <v>35</v>
      </c>
      <c r="N19" s="1782">
        <v>8</v>
      </c>
      <c r="O19" s="1782">
        <v>19</v>
      </c>
      <c r="P19" s="1782">
        <v>0</v>
      </c>
      <c r="Q19" s="1782">
        <v>14</v>
      </c>
      <c r="R19" s="1782">
        <v>18</v>
      </c>
      <c r="S19" s="1782">
        <v>18</v>
      </c>
      <c r="T19" s="1782">
        <v>11</v>
      </c>
      <c r="U19" s="1782">
        <v>20</v>
      </c>
      <c r="V19" s="1776">
        <v>10</v>
      </c>
      <c r="W19" s="1782">
        <v>37</v>
      </c>
      <c r="X19" s="1782">
        <v>66</v>
      </c>
      <c r="Y19" s="1777">
        <v>81</v>
      </c>
      <c r="Z19" s="1782">
        <v>58</v>
      </c>
      <c r="AA19" s="1782">
        <v>50</v>
      </c>
      <c r="AB19" s="1782">
        <v>24</v>
      </c>
      <c r="AC19" s="1778">
        <v>54</v>
      </c>
      <c r="AD19" s="1782">
        <v>68</v>
      </c>
      <c r="AE19" s="1782">
        <v>53</v>
      </c>
      <c r="AF19" s="1782">
        <v>20</v>
      </c>
      <c r="AG19" s="1782">
        <v>4</v>
      </c>
      <c r="AH19" s="1779">
        <v>6</v>
      </c>
      <c r="AI19" s="1782">
        <v>73</v>
      </c>
      <c r="AJ19" s="1780">
        <v>86</v>
      </c>
    </row>
    <row r="20" spans="1:36" ht="14">
      <c r="A20" s="4" t="s">
        <v>138</v>
      </c>
      <c r="B20" s="1844">
        <v>0.18210000000000001</v>
      </c>
      <c r="C20" s="1845">
        <v>0.1802</v>
      </c>
      <c r="D20" s="1837">
        <v>0.18410000000000001</v>
      </c>
      <c r="E20" s="1845">
        <v>0.1726</v>
      </c>
      <c r="F20" s="1845">
        <v>0.22020000000000001</v>
      </c>
      <c r="G20" s="1845">
        <v>0.19339999999999999</v>
      </c>
      <c r="H20" s="1845">
        <v>0.16850000000000001</v>
      </c>
      <c r="I20" s="1845">
        <v>0.16439999999999999</v>
      </c>
      <c r="J20" s="1838">
        <v>0.1731</v>
      </c>
      <c r="K20" s="1845">
        <v>0.19689999999999999</v>
      </c>
      <c r="L20" s="1845">
        <v>0.17680000000000001</v>
      </c>
      <c r="M20" s="1845">
        <v>0.26450000000000001</v>
      </c>
      <c r="N20" s="1845">
        <v>0.19420000000000001</v>
      </c>
      <c r="O20" s="1845">
        <v>0.17219999999999999</v>
      </c>
      <c r="P20" s="1845">
        <v>0</v>
      </c>
      <c r="Q20" s="1845">
        <v>0.16239999999999999</v>
      </c>
      <c r="R20" s="1845">
        <v>0.1283</v>
      </c>
      <c r="S20" s="1845">
        <v>0.20699999999999999</v>
      </c>
      <c r="T20" s="1845">
        <v>0.22919999999999999</v>
      </c>
      <c r="U20" s="1845">
        <v>0.22439999999999999</v>
      </c>
      <c r="V20" s="1839">
        <v>0.12189999999999999</v>
      </c>
      <c r="W20" s="1845">
        <v>0.12839999999999999</v>
      </c>
      <c r="X20" s="1845">
        <v>0.19600000000000001</v>
      </c>
      <c r="Y20" s="1840">
        <v>0.23830000000000001</v>
      </c>
      <c r="Z20" s="1845">
        <v>0.1585</v>
      </c>
      <c r="AA20" s="1845">
        <v>0.20100000000000001</v>
      </c>
      <c r="AB20" s="1845">
        <v>0.18729999999999999</v>
      </c>
      <c r="AC20" s="1841">
        <v>0.19370000000000001</v>
      </c>
      <c r="AD20" s="1845">
        <v>0.1905</v>
      </c>
      <c r="AE20" s="1845">
        <v>0.15570000000000001</v>
      </c>
      <c r="AF20" s="1845">
        <v>0.32619999999999999</v>
      </c>
      <c r="AG20" s="1845">
        <v>0.1401</v>
      </c>
      <c r="AH20" s="1842">
        <v>9.0800000000000006E-2</v>
      </c>
      <c r="AI20" s="1845">
        <v>0.16619999999999999</v>
      </c>
      <c r="AJ20" s="1843">
        <v>0.2112</v>
      </c>
    </row>
    <row r="21" spans="1:36" ht="14">
      <c r="A21" s="4" t="s">
        <v>143</v>
      </c>
      <c r="B21" s="1790">
        <v>287</v>
      </c>
      <c r="C21" s="1791">
        <v>124</v>
      </c>
      <c r="D21" s="1783">
        <v>163</v>
      </c>
      <c r="E21" s="1791">
        <v>16</v>
      </c>
      <c r="F21" s="1791">
        <v>35</v>
      </c>
      <c r="G21" s="1791">
        <v>37</v>
      </c>
      <c r="H21" s="1791">
        <v>52</v>
      </c>
      <c r="I21" s="1791">
        <v>39</v>
      </c>
      <c r="J21" s="1784">
        <v>109</v>
      </c>
      <c r="K21" s="1791">
        <v>23</v>
      </c>
      <c r="L21" s="1791">
        <v>25</v>
      </c>
      <c r="M21" s="1791">
        <v>36</v>
      </c>
      <c r="N21" s="1791">
        <v>12</v>
      </c>
      <c r="O21" s="1791">
        <v>35</v>
      </c>
      <c r="P21" s="1791">
        <v>13</v>
      </c>
      <c r="Q21" s="1791">
        <v>14</v>
      </c>
      <c r="R21" s="1791">
        <v>48</v>
      </c>
      <c r="S21" s="1791">
        <v>24</v>
      </c>
      <c r="T21" s="1791">
        <v>14</v>
      </c>
      <c r="U21" s="1791">
        <v>24</v>
      </c>
      <c r="V21" s="1785">
        <v>19</v>
      </c>
      <c r="W21" s="1791">
        <v>70</v>
      </c>
      <c r="X21" s="1791">
        <v>112</v>
      </c>
      <c r="Y21" s="1786">
        <v>90</v>
      </c>
      <c r="Z21" s="1791">
        <v>99</v>
      </c>
      <c r="AA21" s="1791">
        <v>65</v>
      </c>
      <c r="AB21" s="1791">
        <v>40</v>
      </c>
      <c r="AC21" s="1787">
        <v>83</v>
      </c>
      <c r="AD21" s="1791">
        <v>166</v>
      </c>
      <c r="AE21" s="1791">
        <v>61</v>
      </c>
      <c r="AF21" s="1791">
        <v>11</v>
      </c>
      <c r="AG21" s="1791">
        <v>0</v>
      </c>
      <c r="AH21" s="1788">
        <v>25</v>
      </c>
      <c r="AI21" s="1791">
        <v>182</v>
      </c>
      <c r="AJ21" s="1789">
        <v>79</v>
      </c>
    </row>
    <row r="22" spans="1:36" ht="14">
      <c r="A22" s="4" t="s">
        <v>138</v>
      </c>
      <c r="B22" s="1853">
        <v>0.28100000000000003</v>
      </c>
      <c r="C22" s="1854">
        <v>0.23649999999999999</v>
      </c>
      <c r="D22" s="1846">
        <v>0.32790000000000002</v>
      </c>
      <c r="E22" s="1854">
        <v>0.14319999999999999</v>
      </c>
      <c r="F22" s="1854">
        <v>0.20280000000000001</v>
      </c>
      <c r="G22" s="1854">
        <v>0.22259999999999999</v>
      </c>
      <c r="H22" s="1854">
        <v>0.2797</v>
      </c>
      <c r="I22" s="1854">
        <v>0.25940000000000002</v>
      </c>
      <c r="J22" s="1847">
        <v>0.45929999999999999</v>
      </c>
      <c r="K22" s="1854">
        <v>0.2379</v>
      </c>
      <c r="L22" s="1854">
        <v>0.34060000000000001</v>
      </c>
      <c r="M22" s="1854">
        <v>0.2671</v>
      </c>
      <c r="N22" s="1854">
        <v>0.29930000000000001</v>
      </c>
      <c r="O22" s="1854">
        <v>0.31540000000000001</v>
      </c>
      <c r="P22" s="1854">
        <v>0.4531</v>
      </c>
      <c r="Q22" s="1854">
        <v>0.1583</v>
      </c>
      <c r="R22" s="1854">
        <v>0.3448</v>
      </c>
      <c r="S22" s="1854">
        <v>0.26989999999999997</v>
      </c>
      <c r="T22" s="1854">
        <v>0.29260000000000003</v>
      </c>
      <c r="U22" s="1854">
        <v>0.27129999999999999</v>
      </c>
      <c r="V22" s="1848">
        <v>0.2263</v>
      </c>
      <c r="W22" s="1854">
        <v>0.24590000000000001</v>
      </c>
      <c r="X22" s="1854">
        <v>0.32969999999999999</v>
      </c>
      <c r="Y22" s="1849">
        <v>0.26469999999999999</v>
      </c>
      <c r="Z22" s="1854">
        <v>0.27200000000000002</v>
      </c>
      <c r="AA22" s="1854">
        <v>0.25969999999999999</v>
      </c>
      <c r="AB22" s="1854">
        <v>0.31469999999999998</v>
      </c>
      <c r="AC22" s="1850">
        <v>0.29659999999999997</v>
      </c>
      <c r="AD22" s="1854">
        <v>0.46129999999999999</v>
      </c>
      <c r="AE22" s="1854">
        <v>0.17960000000000001</v>
      </c>
      <c r="AF22" s="1854">
        <v>0.17560000000000001</v>
      </c>
      <c r="AG22" s="1854">
        <v>0</v>
      </c>
      <c r="AH22" s="1851">
        <v>0.39190000000000003</v>
      </c>
      <c r="AI22" s="1854">
        <v>0.4153</v>
      </c>
      <c r="AJ22" s="1852">
        <v>0.1943</v>
      </c>
    </row>
    <row r="23" spans="1:36" ht="14">
      <c r="A23" s="4" t="s">
        <v>178</v>
      </c>
      <c r="B23" s="1799">
        <v>223</v>
      </c>
      <c r="C23" s="1800">
        <v>150</v>
      </c>
      <c r="D23" s="1792">
        <v>73</v>
      </c>
      <c r="E23" s="1800">
        <v>15</v>
      </c>
      <c r="F23" s="1800">
        <v>35</v>
      </c>
      <c r="G23" s="1800">
        <v>43</v>
      </c>
      <c r="H23" s="1800">
        <v>53</v>
      </c>
      <c r="I23" s="1800">
        <v>32</v>
      </c>
      <c r="J23" s="1793">
        <v>44</v>
      </c>
      <c r="K23" s="1800">
        <v>25</v>
      </c>
      <c r="L23" s="1800">
        <v>13</v>
      </c>
      <c r="M23" s="1800">
        <v>11</v>
      </c>
      <c r="N23" s="1800">
        <v>14</v>
      </c>
      <c r="O23" s="1800">
        <v>23</v>
      </c>
      <c r="P23" s="1800">
        <v>4</v>
      </c>
      <c r="Q23" s="1800">
        <v>25</v>
      </c>
      <c r="R23" s="1800">
        <v>38</v>
      </c>
      <c r="S23" s="1800">
        <v>20</v>
      </c>
      <c r="T23" s="1800">
        <v>10</v>
      </c>
      <c r="U23" s="1800">
        <v>22</v>
      </c>
      <c r="V23" s="1794">
        <v>18</v>
      </c>
      <c r="W23" s="1800">
        <v>84</v>
      </c>
      <c r="X23" s="1800">
        <v>65</v>
      </c>
      <c r="Y23" s="1795">
        <v>51</v>
      </c>
      <c r="Z23" s="1800">
        <v>106</v>
      </c>
      <c r="AA23" s="1800">
        <v>50</v>
      </c>
      <c r="AB23" s="1800">
        <v>16</v>
      </c>
      <c r="AC23" s="1796">
        <v>51</v>
      </c>
      <c r="AD23" s="1800">
        <v>46</v>
      </c>
      <c r="AE23" s="1800">
        <v>88</v>
      </c>
      <c r="AF23" s="1800">
        <v>11</v>
      </c>
      <c r="AG23" s="1800">
        <v>9</v>
      </c>
      <c r="AH23" s="1797">
        <v>14</v>
      </c>
      <c r="AI23" s="1800">
        <v>74</v>
      </c>
      <c r="AJ23" s="1798">
        <v>95</v>
      </c>
    </row>
    <row r="24" spans="1:36" ht="14">
      <c r="A24" s="8" t="s">
        <v>138</v>
      </c>
      <c r="B24" s="1863">
        <v>0.218</v>
      </c>
      <c r="C24" s="1862">
        <v>0.28620000000000001</v>
      </c>
      <c r="D24" s="1855">
        <v>0.14630000000000001</v>
      </c>
      <c r="E24" s="1862">
        <v>0.1363</v>
      </c>
      <c r="F24" s="1862">
        <v>0.20669999999999999</v>
      </c>
      <c r="G24" s="1862">
        <v>0.25829999999999997</v>
      </c>
      <c r="H24" s="1862">
        <v>0.2858</v>
      </c>
      <c r="I24" s="1862">
        <v>0.2162</v>
      </c>
      <c r="J24" s="1856">
        <v>0.1855</v>
      </c>
      <c r="K24" s="1862">
        <v>0.2666</v>
      </c>
      <c r="L24" s="1862">
        <v>0.17710000000000001</v>
      </c>
      <c r="M24" s="1862">
        <v>8.5999999999999993E-2</v>
      </c>
      <c r="N24" s="1862">
        <v>0.3256</v>
      </c>
      <c r="O24" s="1862">
        <v>0.20860000000000001</v>
      </c>
      <c r="P24" s="1862">
        <v>0.12889999999999999</v>
      </c>
      <c r="Q24" s="1862">
        <v>0.28720000000000001</v>
      </c>
      <c r="R24" s="1862">
        <v>0.26960000000000001</v>
      </c>
      <c r="S24" s="1862">
        <v>0.23449999999999999</v>
      </c>
      <c r="T24" s="1862">
        <v>0.20449999999999999</v>
      </c>
      <c r="U24" s="1862">
        <v>0.2432</v>
      </c>
      <c r="V24" s="1857">
        <v>0.20810000000000001</v>
      </c>
      <c r="W24" s="1862">
        <v>0.29470000000000002</v>
      </c>
      <c r="X24" s="1862">
        <v>0.1923</v>
      </c>
      <c r="Y24" s="1858">
        <v>0.15060000000000001</v>
      </c>
      <c r="Z24" s="1862">
        <v>0.28889999999999999</v>
      </c>
      <c r="AA24" s="1862">
        <v>0.20219999999999999</v>
      </c>
      <c r="AB24" s="1862">
        <v>0.12509999999999999</v>
      </c>
      <c r="AC24" s="1859">
        <v>0.18129999999999999</v>
      </c>
      <c r="AD24" s="1862">
        <v>0.128</v>
      </c>
      <c r="AE24" s="1862">
        <v>0.2616</v>
      </c>
      <c r="AF24" s="1862">
        <v>0.18079999999999999</v>
      </c>
      <c r="AG24" s="1862">
        <v>0.35320000000000001</v>
      </c>
      <c r="AH24" s="1860">
        <v>0.2162</v>
      </c>
      <c r="AI24" s="1862">
        <v>0.16819999999999999</v>
      </c>
      <c r="AJ24" s="1861">
        <v>0.2316</v>
      </c>
    </row>
    <row r="25" spans="1:36" ht="14">
      <c r="A25" s="4" t="s">
        <v>149</v>
      </c>
      <c r="B25" s="1808">
        <v>1021</v>
      </c>
      <c r="C25" s="1809">
        <v>523</v>
      </c>
      <c r="D25" s="1801">
        <v>498</v>
      </c>
      <c r="E25" s="1809">
        <v>113</v>
      </c>
      <c r="F25" s="1809">
        <v>172</v>
      </c>
      <c r="G25" s="1809">
        <v>165</v>
      </c>
      <c r="H25" s="1809">
        <v>185</v>
      </c>
      <c r="I25" s="1809">
        <v>150</v>
      </c>
      <c r="J25" s="1802">
        <v>237</v>
      </c>
      <c r="K25" s="1809">
        <v>95</v>
      </c>
      <c r="L25" s="1809">
        <v>74</v>
      </c>
      <c r="M25" s="1809">
        <v>134</v>
      </c>
      <c r="N25" s="1809">
        <v>42</v>
      </c>
      <c r="O25" s="1809">
        <v>112</v>
      </c>
      <c r="P25" s="1809">
        <v>28</v>
      </c>
      <c r="Q25" s="1809">
        <v>86</v>
      </c>
      <c r="R25" s="1809">
        <v>140</v>
      </c>
      <c r="S25" s="1809">
        <v>87</v>
      </c>
      <c r="T25" s="1809">
        <v>49</v>
      </c>
      <c r="U25" s="1809">
        <v>89</v>
      </c>
      <c r="V25" s="1803">
        <v>84</v>
      </c>
      <c r="W25" s="1809">
        <v>286</v>
      </c>
      <c r="X25" s="1809">
        <v>338</v>
      </c>
      <c r="Y25" s="1804">
        <v>339</v>
      </c>
      <c r="Z25" s="1809">
        <v>365</v>
      </c>
      <c r="AA25" s="1809">
        <v>249</v>
      </c>
      <c r="AB25" s="1809">
        <v>126</v>
      </c>
      <c r="AC25" s="1805">
        <v>281</v>
      </c>
      <c r="AD25" s="1809">
        <v>359</v>
      </c>
      <c r="AE25" s="1809">
        <v>338</v>
      </c>
      <c r="AF25" s="1809">
        <v>63</v>
      </c>
      <c r="AG25" s="1809">
        <v>25</v>
      </c>
      <c r="AH25" s="1806">
        <v>63</v>
      </c>
      <c r="AI25" s="1809">
        <v>437</v>
      </c>
      <c r="AJ25" s="1807">
        <v>409</v>
      </c>
    </row>
    <row r="26" spans="1:36" ht="14">
      <c r="A26" s="8" t="s">
        <v>138</v>
      </c>
      <c r="B26" s="1872">
        <v>1</v>
      </c>
      <c r="C26" s="1871">
        <v>1</v>
      </c>
      <c r="D26" s="1864">
        <v>0.99990000000000001</v>
      </c>
      <c r="E26" s="1871">
        <v>1</v>
      </c>
      <c r="F26" s="1871">
        <v>1</v>
      </c>
      <c r="G26" s="1871">
        <v>1</v>
      </c>
      <c r="H26" s="1871">
        <v>1</v>
      </c>
      <c r="I26" s="1871">
        <v>0.99990000000000001</v>
      </c>
      <c r="J26" s="1865">
        <v>1</v>
      </c>
      <c r="K26" s="1871">
        <v>1</v>
      </c>
      <c r="L26" s="1871">
        <v>1.0001</v>
      </c>
      <c r="M26" s="1871">
        <v>1</v>
      </c>
      <c r="N26" s="1871">
        <v>1.0001</v>
      </c>
      <c r="O26" s="1871">
        <v>1</v>
      </c>
      <c r="P26" s="1871">
        <v>1</v>
      </c>
      <c r="Q26" s="1871">
        <v>1</v>
      </c>
      <c r="R26" s="1871">
        <v>1</v>
      </c>
      <c r="S26" s="1871">
        <v>1</v>
      </c>
      <c r="T26" s="1871">
        <v>1.0001</v>
      </c>
      <c r="U26" s="1871">
        <v>1.0001</v>
      </c>
      <c r="V26" s="1866">
        <v>1</v>
      </c>
      <c r="W26" s="1871">
        <v>0.99990000000000001</v>
      </c>
      <c r="X26" s="1871">
        <v>1</v>
      </c>
      <c r="Y26" s="1867">
        <v>1</v>
      </c>
      <c r="Z26" s="1871">
        <v>0.99990000000000001</v>
      </c>
      <c r="AA26" s="1871">
        <v>0.99990000000000001</v>
      </c>
      <c r="AB26" s="1871">
        <v>1</v>
      </c>
      <c r="AC26" s="1868">
        <v>0.99990000000000001</v>
      </c>
      <c r="AD26" s="1871">
        <v>1</v>
      </c>
      <c r="AE26" s="1871">
        <v>1</v>
      </c>
      <c r="AF26" s="1871">
        <v>0.99990000000000001</v>
      </c>
      <c r="AG26" s="1871">
        <v>1</v>
      </c>
      <c r="AH26" s="1869">
        <v>0.99990000000000001</v>
      </c>
      <c r="AI26" s="1871">
        <v>1</v>
      </c>
      <c r="AJ26" s="1870">
        <v>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J26"/>
  <sheetViews>
    <sheetView workbookViewId="0">
      <selection activeCell="A6" sqref="A6:Z6"/>
    </sheetView>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41</v>
      </c>
    </row>
    <row r="6" spans="1:36" ht="42" customHeight="1">
      <c r="A6" s="4056" t="s">
        <v>223</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2024">
        <v>1021</v>
      </c>
      <c r="C11" s="2025">
        <v>542</v>
      </c>
      <c r="D11" s="2017">
        <v>479</v>
      </c>
      <c r="E11" s="2025">
        <v>79</v>
      </c>
      <c r="F11" s="2025">
        <v>169</v>
      </c>
      <c r="G11" s="2025">
        <v>154</v>
      </c>
      <c r="H11" s="2025">
        <v>188</v>
      </c>
      <c r="I11" s="2025">
        <v>207</v>
      </c>
      <c r="J11" s="2018">
        <v>224</v>
      </c>
      <c r="K11" s="2025">
        <v>92</v>
      </c>
      <c r="L11" s="2025">
        <v>78</v>
      </c>
      <c r="M11" s="2025">
        <v>105</v>
      </c>
      <c r="N11" s="2025">
        <v>44</v>
      </c>
      <c r="O11" s="2025">
        <v>98</v>
      </c>
      <c r="P11" s="2025">
        <v>11</v>
      </c>
      <c r="Q11" s="2025">
        <v>98</v>
      </c>
      <c r="R11" s="2025">
        <v>143</v>
      </c>
      <c r="S11" s="2025">
        <v>103</v>
      </c>
      <c r="T11" s="2025">
        <v>59</v>
      </c>
      <c r="U11" s="2025">
        <v>103</v>
      </c>
      <c r="V11" s="2019">
        <v>86</v>
      </c>
      <c r="W11" s="2025">
        <v>355</v>
      </c>
      <c r="X11" s="2025">
        <v>355</v>
      </c>
      <c r="Y11" s="2020">
        <v>253</v>
      </c>
      <c r="Z11" s="2025">
        <v>237</v>
      </c>
      <c r="AA11" s="2025">
        <v>271</v>
      </c>
      <c r="AB11" s="2025">
        <v>154</v>
      </c>
      <c r="AC11" s="2021">
        <v>359</v>
      </c>
      <c r="AD11" s="2025">
        <v>371</v>
      </c>
      <c r="AE11" s="2025">
        <v>292</v>
      </c>
      <c r="AF11" s="2025">
        <v>66</v>
      </c>
      <c r="AG11" s="2025">
        <v>28</v>
      </c>
      <c r="AH11" s="2022">
        <v>91</v>
      </c>
      <c r="AI11" s="2025">
        <v>439</v>
      </c>
      <c r="AJ11" s="2023">
        <v>399</v>
      </c>
    </row>
    <row r="12" spans="1:36" ht="14">
      <c r="A12" s="8" t="s">
        <v>136</v>
      </c>
      <c r="B12" s="1890">
        <v>1021</v>
      </c>
      <c r="C12" s="1889">
        <v>523</v>
      </c>
      <c r="D12" s="1882">
        <v>498</v>
      </c>
      <c r="E12" s="1889">
        <v>113</v>
      </c>
      <c r="F12" s="1889">
        <v>172</v>
      </c>
      <c r="G12" s="1889">
        <v>165</v>
      </c>
      <c r="H12" s="1889">
        <v>185</v>
      </c>
      <c r="I12" s="1889">
        <v>150</v>
      </c>
      <c r="J12" s="1883">
        <v>237</v>
      </c>
      <c r="K12" s="1889">
        <v>95</v>
      </c>
      <c r="L12" s="1889">
        <v>74</v>
      </c>
      <c r="M12" s="1889">
        <v>134</v>
      </c>
      <c r="N12" s="1889">
        <v>42</v>
      </c>
      <c r="O12" s="1889">
        <v>112</v>
      </c>
      <c r="P12" s="1889">
        <v>28</v>
      </c>
      <c r="Q12" s="1889">
        <v>86</v>
      </c>
      <c r="R12" s="1889">
        <v>140</v>
      </c>
      <c r="S12" s="1889">
        <v>87</v>
      </c>
      <c r="T12" s="1889">
        <v>49</v>
      </c>
      <c r="U12" s="1889">
        <v>89</v>
      </c>
      <c r="V12" s="1884">
        <v>84</v>
      </c>
      <c r="W12" s="1889">
        <v>286</v>
      </c>
      <c r="X12" s="1889">
        <v>338</v>
      </c>
      <c r="Y12" s="1885">
        <v>339</v>
      </c>
      <c r="Z12" s="1889">
        <v>365</v>
      </c>
      <c r="AA12" s="1889">
        <v>249</v>
      </c>
      <c r="AB12" s="1889">
        <v>126</v>
      </c>
      <c r="AC12" s="1886">
        <v>281</v>
      </c>
      <c r="AD12" s="1889">
        <v>359</v>
      </c>
      <c r="AE12" s="1889">
        <v>338</v>
      </c>
      <c r="AF12" s="1889">
        <v>63</v>
      </c>
      <c r="AG12" s="1889">
        <v>25</v>
      </c>
      <c r="AH12" s="1887">
        <v>63</v>
      </c>
      <c r="AI12" s="1889">
        <v>437</v>
      </c>
      <c r="AJ12" s="1888">
        <v>409</v>
      </c>
    </row>
    <row r="13" spans="1:36" ht="14">
      <c r="A13" s="4" t="s">
        <v>139</v>
      </c>
      <c r="B13" s="1898">
        <v>205</v>
      </c>
      <c r="C13" s="1899">
        <v>89</v>
      </c>
      <c r="D13" s="1891">
        <v>115</v>
      </c>
      <c r="E13" s="1899">
        <v>20</v>
      </c>
      <c r="F13" s="1899">
        <v>20</v>
      </c>
      <c r="G13" s="1899">
        <v>23</v>
      </c>
      <c r="H13" s="1899">
        <v>35</v>
      </c>
      <c r="I13" s="1899">
        <v>39</v>
      </c>
      <c r="J13" s="1892">
        <v>66</v>
      </c>
      <c r="K13" s="1899">
        <v>22</v>
      </c>
      <c r="L13" s="1899">
        <v>13</v>
      </c>
      <c r="M13" s="1899">
        <v>20</v>
      </c>
      <c r="N13" s="1899">
        <v>8</v>
      </c>
      <c r="O13" s="1899">
        <v>21</v>
      </c>
      <c r="P13" s="1899">
        <v>15</v>
      </c>
      <c r="Q13" s="1899">
        <v>17</v>
      </c>
      <c r="R13" s="1899">
        <v>24</v>
      </c>
      <c r="S13" s="1899">
        <v>17</v>
      </c>
      <c r="T13" s="1899">
        <v>11</v>
      </c>
      <c r="U13" s="1899">
        <v>17</v>
      </c>
      <c r="V13" s="1893">
        <v>19</v>
      </c>
      <c r="W13" s="1899">
        <v>54</v>
      </c>
      <c r="X13" s="1899">
        <v>60</v>
      </c>
      <c r="Y13" s="1894">
        <v>82</v>
      </c>
      <c r="Z13" s="1899">
        <v>51</v>
      </c>
      <c r="AA13" s="1899">
        <v>50</v>
      </c>
      <c r="AB13" s="1899">
        <v>28</v>
      </c>
      <c r="AC13" s="1895">
        <v>75</v>
      </c>
      <c r="AD13" s="1899">
        <v>80</v>
      </c>
      <c r="AE13" s="1899">
        <v>57</v>
      </c>
      <c r="AF13" s="1899">
        <v>22</v>
      </c>
      <c r="AG13" s="1899">
        <v>3</v>
      </c>
      <c r="AH13" s="1896">
        <v>18</v>
      </c>
      <c r="AI13" s="1899">
        <v>92</v>
      </c>
      <c r="AJ13" s="1897">
        <v>88</v>
      </c>
    </row>
    <row r="14" spans="1:36" ht="14">
      <c r="A14" s="4" t="s">
        <v>138</v>
      </c>
      <c r="B14" s="1961">
        <v>0.20030000000000001</v>
      </c>
      <c r="C14" s="1962">
        <v>0.1706</v>
      </c>
      <c r="D14" s="1954">
        <v>0.2316</v>
      </c>
      <c r="E14" s="1962">
        <v>0.1792</v>
      </c>
      <c r="F14" s="1962">
        <v>0.1174</v>
      </c>
      <c r="G14" s="1962">
        <v>0.14119999999999999</v>
      </c>
      <c r="H14" s="1962">
        <v>0.19120000000000001</v>
      </c>
      <c r="I14" s="1962">
        <v>0.26290000000000002</v>
      </c>
      <c r="J14" s="1955">
        <v>0.27910000000000001</v>
      </c>
      <c r="K14" s="1962">
        <v>0.23139999999999999</v>
      </c>
      <c r="L14" s="1962">
        <v>0.17519999999999999</v>
      </c>
      <c r="M14" s="1962">
        <v>0.14630000000000001</v>
      </c>
      <c r="N14" s="1962">
        <v>0.20230000000000001</v>
      </c>
      <c r="O14" s="1962">
        <v>0.1898</v>
      </c>
      <c r="P14" s="1962">
        <v>0.54730000000000001</v>
      </c>
      <c r="Q14" s="1962">
        <v>0.1933</v>
      </c>
      <c r="R14" s="1962">
        <v>0.17449999999999999</v>
      </c>
      <c r="S14" s="1962">
        <v>0.18990000000000001</v>
      </c>
      <c r="T14" s="1962">
        <v>0.22489999999999999</v>
      </c>
      <c r="U14" s="1962">
        <v>0.19350000000000001</v>
      </c>
      <c r="V14" s="1956">
        <v>0.22650000000000001</v>
      </c>
      <c r="W14" s="1962">
        <v>0.1888</v>
      </c>
      <c r="X14" s="1962">
        <v>0.1789</v>
      </c>
      <c r="Y14" s="1957">
        <v>0.24260000000000001</v>
      </c>
      <c r="Z14" s="1962">
        <v>0.14050000000000001</v>
      </c>
      <c r="AA14" s="1962">
        <v>0.2009</v>
      </c>
      <c r="AB14" s="1962">
        <v>0.22439999999999999</v>
      </c>
      <c r="AC14" s="1958">
        <v>0.26690000000000003</v>
      </c>
      <c r="AD14" s="1962">
        <v>0.2243</v>
      </c>
      <c r="AE14" s="1962">
        <v>0.16789999999999999</v>
      </c>
      <c r="AF14" s="1962">
        <v>0.35949999999999999</v>
      </c>
      <c r="AG14" s="1962">
        <v>0.1079</v>
      </c>
      <c r="AH14" s="1959">
        <v>0.28360000000000002</v>
      </c>
      <c r="AI14" s="1962">
        <v>0.21079999999999999</v>
      </c>
      <c r="AJ14" s="1960">
        <v>0.21460000000000001</v>
      </c>
    </row>
    <row r="15" spans="1:36" ht="14">
      <c r="A15" s="4" t="s">
        <v>140</v>
      </c>
      <c r="B15" s="1907">
        <v>172</v>
      </c>
      <c r="C15" s="1908">
        <v>80</v>
      </c>
      <c r="D15" s="1900">
        <v>92</v>
      </c>
      <c r="E15" s="1908">
        <v>23</v>
      </c>
      <c r="F15" s="1908">
        <v>20</v>
      </c>
      <c r="G15" s="1908">
        <v>35</v>
      </c>
      <c r="H15" s="1908">
        <v>36</v>
      </c>
      <c r="I15" s="1908">
        <v>23</v>
      </c>
      <c r="J15" s="1901">
        <v>35</v>
      </c>
      <c r="K15" s="1908">
        <v>20</v>
      </c>
      <c r="L15" s="1908">
        <v>11</v>
      </c>
      <c r="M15" s="1908">
        <v>23</v>
      </c>
      <c r="N15" s="1908">
        <v>5</v>
      </c>
      <c r="O15" s="1908">
        <v>27</v>
      </c>
      <c r="P15" s="1908">
        <v>0</v>
      </c>
      <c r="Q15" s="1908">
        <v>14</v>
      </c>
      <c r="R15" s="1908">
        <v>23</v>
      </c>
      <c r="S15" s="1908">
        <v>16</v>
      </c>
      <c r="T15" s="1908">
        <v>9</v>
      </c>
      <c r="U15" s="1908">
        <v>13</v>
      </c>
      <c r="V15" s="1902">
        <v>11</v>
      </c>
      <c r="W15" s="1908">
        <v>41</v>
      </c>
      <c r="X15" s="1908">
        <v>60</v>
      </c>
      <c r="Y15" s="1903">
        <v>65</v>
      </c>
      <c r="Z15" s="1908">
        <v>57</v>
      </c>
      <c r="AA15" s="1908">
        <v>43</v>
      </c>
      <c r="AB15" s="1908">
        <v>32</v>
      </c>
      <c r="AC15" s="1904">
        <v>40</v>
      </c>
      <c r="AD15" s="1908">
        <v>76</v>
      </c>
      <c r="AE15" s="1908">
        <v>50</v>
      </c>
      <c r="AF15" s="1908">
        <v>12</v>
      </c>
      <c r="AG15" s="1908">
        <v>5</v>
      </c>
      <c r="AH15" s="1905">
        <v>10</v>
      </c>
      <c r="AI15" s="1908">
        <v>80</v>
      </c>
      <c r="AJ15" s="1906">
        <v>68</v>
      </c>
    </row>
    <row r="16" spans="1:36" ht="14">
      <c r="A16" s="4" t="s">
        <v>138</v>
      </c>
      <c r="B16" s="1970">
        <v>0.16850000000000001</v>
      </c>
      <c r="C16" s="1971">
        <v>0.15279999999999999</v>
      </c>
      <c r="D16" s="1963">
        <v>0.18509999999999999</v>
      </c>
      <c r="E16" s="1971">
        <v>0.20699999999999999</v>
      </c>
      <c r="F16" s="1971">
        <v>0.1144</v>
      </c>
      <c r="G16" s="1971">
        <v>0.21240000000000001</v>
      </c>
      <c r="H16" s="1971">
        <v>0.19470000000000001</v>
      </c>
      <c r="I16" s="1971">
        <v>0.15160000000000001</v>
      </c>
      <c r="J16" s="1964">
        <v>0.1489</v>
      </c>
      <c r="K16" s="1971">
        <v>0.21079999999999999</v>
      </c>
      <c r="L16" s="1971">
        <v>0.1472</v>
      </c>
      <c r="M16" s="1971">
        <v>0.17150000000000001</v>
      </c>
      <c r="N16" s="1971">
        <v>0.12770000000000001</v>
      </c>
      <c r="O16" s="1971">
        <v>0.23899999999999999</v>
      </c>
      <c r="P16" s="1971">
        <v>0</v>
      </c>
      <c r="Q16" s="1971">
        <v>0.1681</v>
      </c>
      <c r="R16" s="1971">
        <v>0.16270000000000001</v>
      </c>
      <c r="S16" s="1971">
        <v>0.188</v>
      </c>
      <c r="T16" s="1971">
        <v>0.1845</v>
      </c>
      <c r="U16" s="1971">
        <v>0.14399999999999999</v>
      </c>
      <c r="V16" s="1965">
        <v>0.12620000000000001</v>
      </c>
      <c r="W16" s="1971">
        <v>0.1414</v>
      </c>
      <c r="X16" s="1971">
        <v>0.17660000000000001</v>
      </c>
      <c r="Y16" s="1966">
        <v>0.19220000000000001</v>
      </c>
      <c r="Z16" s="1971">
        <v>0.15609999999999999</v>
      </c>
      <c r="AA16" s="1971">
        <v>0.17100000000000001</v>
      </c>
      <c r="AB16" s="1971">
        <v>0.25430000000000003</v>
      </c>
      <c r="AC16" s="1967">
        <v>0.14399999999999999</v>
      </c>
      <c r="AD16" s="1971">
        <v>0.21299999999999999</v>
      </c>
      <c r="AE16" s="1971">
        <v>0.14860000000000001</v>
      </c>
      <c r="AF16" s="1971">
        <v>0.1923</v>
      </c>
      <c r="AG16" s="1971">
        <v>0.1895</v>
      </c>
      <c r="AH16" s="1968">
        <v>0.15670000000000001</v>
      </c>
      <c r="AI16" s="1971">
        <v>0.183</v>
      </c>
      <c r="AJ16" s="1969">
        <v>0.16669999999999999</v>
      </c>
    </row>
    <row r="17" spans="1:36" ht="14">
      <c r="A17" s="4" t="s">
        <v>141</v>
      </c>
      <c r="B17" s="1916">
        <v>189</v>
      </c>
      <c r="C17" s="1917">
        <v>86</v>
      </c>
      <c r="D17" s="1909">
        <v>103</v>
      </c>
      <c r="E17" s="1917">
        <v>32</v>
      </c>
      <c r="F17" s="1917">
        <v>39</v>
      </c>
      <c r="G17" s="1917">
        <v>31</v>
      </c>
      <c r="H17" s="1917">
        <v>30</v>
      </c>
      <c r="I17" s="1917">
        <v>23</v>
      </c>
      <c r="J17" s="1910">
        <v>34</v>
      </c>
      <c r="K17" s="1917">
        <v>12</v>
      </c>
      <c r="L17" s="1917">
        <v>20</v>
      </c>
      <c r="M17" s="1917">
        <v>31</v>
      </c>
      <c r="N17" s="1917">
        <v>9</v>
      </c>
      <c r="O17" s="1917">
        <v>21</v>
      </c>
      <c r="P17" s="1917">
        <v>3</v>
      </c>
      <c r="Q17" s="1917">
        <v>23</v>
      </c>
      <c r="R17" s="1917">
        <v>21</v>
      </c>
      <c r="S17" s="1917">
        <v>12</v>
      </c>
      <c r="T17" s="1917">
        <v>11</v>
      </c>
      <c r="U17" s="1917">
        <v>15</v>
      </c>
      <c r="V17" s="1911">
        <v>11</v>
      </c>
      <c r="W17" s="1917">
        <v>55</v>
      </c>
      <c r="X17" s="1917">
        <v>60</v>
      </c>
      <c r="Y17" s="1912">
        <v>59</v>
      </c>
      <c r="Z17" s="1917">
        <v>68</v>
      </c>
      <c r="AA17" s="1917">
        <v>53</v>
      </c>
      <c r="AB17" s="1917">
        <v>28</v>
      </c>
      <c r="AC17" s="1913">
        <v>40</v>
      </c>
      <c r="AD17" s="1917">
        <v>61</v>
      </c>
      <c r="AE17" s="1917">
        <v>62</v>
      </c>
      <c r="AF17" s="1917">
        <v>10</v>
      </c>
      <c r="AG17" s="1917">
        <v>7</v>
      </c>
      <c r="AH17" s="1914">
        <v>9</v>
      </c>
      <c r="AI17" s="1917">
        <v>80</v>
      </c>
      <c r="AJ17" s="1915">
        <v>73</v>
      </c>
    </row>
    <row r="18" spans="1:36" ht="14">
      <c r="A18" s="4" t="s">
        <v>138</v>
      </c>
      <c r="B18" s="1979">
        <v>0.18529999999999999</v>
      </c>
      <c r="C18" s="1980">
        <v>0.16520000000000001</v>
      </c>
      <c r="D18" s="1972">
        <v>0.20630000000000001</v>
      </c>
      <c r="E18" s="1980">
        <v>0.28089999999999998</v>
      </c>
      <c r="F18" s="1980">
        <v>0.22850000000000001</v>
      </c>
      <c r="G18" s="1980">
        <v>0.18840000000000001</v>
      </c>
      <c r="H18" s="1980">
        <v>0.16470000000000001</v>
      </c>
      <c r="I18" s="1980">
        <v>0.154</v>
      </c>
      <c r="J18" s="1973">
        <v>0.1419</v>
      </c>
      <c r="K18" s="1980">
        <v>0.12670000000000001</v>
      </c>
      <c r="L18" s="1980">
        <v>0.2722</v>
      </c>
      <c r="M18" s="1980">
        <v>0.22989999999999999</v>
      </c>
      <c r="N18" s="1980">
        <v>0.20519999999999999</v>
      </c>
      <c r="O18" s="1980">
        <v>0.19</v>
      </c>
      <c r="P18" s="1980">
        <v>9.0300000000000005E-2</v>
      </c>
      <c r="Q18" s="1980">
        <v>0.26540000000000002</v>
      </c>
      <c r="R18" s="1980">
        <v>0.14910000000000001</v>
      </c>
      <c r="S18" s="1980">
        <v>0.13969999999999999</v>
      </c>
      <c r="T18" s="1980">
        <v>0.2162</v>
      </c>
      <c r="U18" s="1980">
        <v>0.16789999999999999</v>
      </c>
      <c r="V18" s="1974">
        <v>0.1341</v>
      </c>
      <c r="W18" s="1980">
        <v>0.19359999999999999</v>
      </c>
      <c r="X18" s="1980">
        <v>0.17699999999999999</v>
      </c>
      <c r="Y18" s="1975">
        <v>0.17419999999999999</v>
      </c>
      <c r="Z18" s="1980">
        <v>0.18590000000000001</v>
      </c>
      <c r="AA18" s="1980">
        <v>0.21129999999999999</v>
      </c>
      <c r="AB18" s="1980">
        <v>0.22409999999999999</v>
      </c>
      <c r="AC18" s="1976">
        <v>0.14399999999999999</v>
      </c>
      <c r="AD18" s="1980">
        <v>0.1706</v>
      </c>
      <c r="AE18" s="1980">
        <v>0.1825</v>
      </c>
      <c r="AF18" s="1980">
        <v>0.1608</v>
      </c>
      <c r="AG18" s="1980">
        <v>0.28620000000000001</v>
      </c>
      <c r="AH18" s="1977">
        <v>0.1449</v>
      </c>
      <c r="AI18" s="1980">
        <v>0.1835</v>
      </c>
      <c r="AJ18" s="1978">
        <v>0.1789</v>
      </c>
    </row>
    <row r="19" spans="1:36" ht="14">
      <c r="A19" s="4" t="s">
        <v>142</v>
      </c>
      <c r="B19" s="1925">
        <v>70</v>
      </c>
      <c r="C19" s="1926">
        <v>32</v>
      </c>
      <c r="D19" s="1918">
        <v>37</v>
      </c>
      <c r="E19" s="1926">
        <v>10</v>
      </c>
      <c r="F19" s="1926">
        <v>30</v>
      </c>
      <c r="G19" s="1926">
        <v>5</v>
      </c>
      <c r="H19" s="1926">
        <v>6</v>
      </c>
      <c r="I19" s="1926">
        <v>2</v>
      </c>
      <c r="J19" s="1919">
        <v>16</v>
      </c>
      <c r="K19" s="1926">
        <v>3</v>
      </c>
      <c r="L19" s="1926">
        <v>7</v>
      </c>
      <c r="M19" s="1926">
        <v>20</v>
      </c>
      <c r="N19" s="1926">
        <v>0</v>
      </c>
      <c r="O19" s="1926">
        <v>7</v>
      </c>
      <c r="P19" s="1926">
        <v>0</v>
      </c>
      <c r="Q19" s="1926">
        <v>2</v>
      </c>
      <c r="R19" s="1926">
        <v>8</v>
      </c>
      <c r="S19" s="1926">
        <v>10</v>
      </c>
      <c r="T19" s="1926">
        <v>2</v>
      </c>
      <c r="U19" s="1926">
        <v>7</v>
      </c>
      <c r="V19" s="1920">
        <v>4</v>
      </c>
      <c r="W19" s="1926">
        <v>11</v>
      </c>
      <c r="X19" s="1926">
        <v>27</v>
      </c>
      <c r="Y19" s="1921">
        <v>31</v>
      </c>
      <c r="Z19" s="1926">
        <v>18</v>
      </c>
      <c r="AA19" s="1926">
        <v>15</v>
      </c>
      <c r="AB19" s="1926">
        <v>10</v>
      </c>
      <c r="AC19" s="1922">
        <v>28</v>
      </c>
      <c r="AD19" s="1926">
        <v>26</v>
      </c>
      <c r="AE19" s="1926">
        <v>25</v>
      </c>
      <c r="AF19" s="1926">
        <v>2</v>
      </c>
      <c r="AG19" s="1926">
        <v>0</v>
      </c>
      <c r="AH19" s="1923">
        <v>4</v>
      </c>
      <c r="AI19" s="1926">
        <v>29</v>
      </c>
      <c r="AJ19" s="1924">
        <v>26</v>
      </c>
    </row>
    <row r="20" spans="1:36" ht="14">
      <c r="A20" s="4" t="s">
        <v>138</v>
      </c>
      <c r="B20" s="1988">
        <v>6.83E-2</v>
      </c>
      <c r="C20" s="1989">
        <v>6.1699999999999998E-2</v>
      </c>
      <c r="D20" s="1981">
        <v>7.5200000000000003E-2</v>
      </c>
      <c r="E20" s="1989">
        <v>9.0999999999999998E-2</v>
      </c>
      <c r="F20" s="1989">
        <v>0.17380000000000001</v>
      </c>
      <c r="G20" s="1989">
        <v>3.0800000000000001E-2</v>
      </c>
      <c r="H20" s="1989">
        <v>3.5200000000000002E-2</v>
      </c>
      <c r="I20" s="1989">
        <v>1.6E-2</v>
      </c>
      <c r="J20" s="1982">
        <v>6.59E-2</v>
      </c>
      <c r="K20" s="1989">
        <v>2.7699999999999999E-2</v>
      </c>
      <c r="L20" s="1989">
        <v>9.7799999999999998E-2</v>
      </c>
      <c r="M20" s="1989">
        <v>0.14899999999999999</v>
      </c>
      <c r="N20" s="1989">
        <v>0</v>
      </c>
      <c r="O20" s="1989">
        <v>6.2700000000000006E-2</v>
      </c>
      <c r="P20" s="1989">
        <v>0</v>
      </c>
      <c r="Q20" s="1989">
        <v>2.5399999999999999E-2</v>
      </c>
      <c r="R20" s="1989">
        <v>5.8500000000000003E-2</v>
      </c>
      <c r="S20" s="1989">
        <v>0.1138</v>
      </c>
      <c r="T20" s="1989">
        <v>3.78E-2</v>
      </c>
      <c r="U20" s="1989">
        <v>7.7200000000000005E-2</v>
      </c>
      <c r="V20" s="1983">
        <v>4.6699999999999998E-2</v>
      </c>
      <c r="W20" s="1989">
        <v>3.8699999999999998E-2</v>
      </c>
      <c r="X20" s="1989">
        <v>7.8399999999999997E-2</v>
      </c>
      <c r="Y20" s="1984">
        <v>9.2799999999999994E-2</v>
      </c>
      <c r="Z20" s="1989">
        <v>4.82E-2</v>
      </c>
      <c r="AA20" s="1989">
        <v>5.8400000000000001E-2</v>
      </c>
      <c r="AB20" s="1989">
        <v>7.85E-2</v>
      </c>
      <c r="AC20" s="1985">
        <v>9.8599999999999993E-2</v>
      </c>
      <c r="AD20" s="1989">
        <v>7.2900000000000006E-2</v>
      </c>
      <c r="AE20" s="1989">
        <v>7.2499999999999995E-2</v>
      </c>
      <c r="AF20" s="1989">
        <v>2.8500000000000001E-2</v>
      </c>
      <c r="AG20" s="1989">
        <v>0</v>
      </c>
      <c r="AH20" s="1986">
        <v>6.2399999999999997E-2</v>
      </c>
      <c r="AI20" s="1989">
        <v>6.7400000000000002E-2</v>
      </c>
      <c r="AJ20" s="1987">
        <v>6.4000000000000001E-2</v>
      </c>
    </row>
    <row r="21" spans="1:36" ht="14">
      <c r="A21" s="4" t="s">
        <v>143</v>
      </c>
      <c r="B21" s="1934">
        <v>42</v>
      </c>
      <c r="C21" s="1935">
        <v>16</v>
      </c>
      <c r="D21" s="1927">
        <v>27</v>
      </c>
      <c r="E21" s="1935">
        <v>5</v>
      </c>
      <c r="F21" s="1935">
        <v>18</v>
      </c>
      <c r="G21" s="1935">
        <v>11</v>
      </c>
      <c r="H21" s="1935">
        <v>3</v>
      </c>
      <c r="I21" s="1935">
        <v>3</v>
      </c>
      <c r="J21" s="1928">
        <v>2</v>
      </c>
      <c r="K21" s="1935">
        <v>0</v>
      </c>
      <c r="L21" s="1935">
        <v>0</v>
      </c>
      <c r="M21" s="1935">
        <v>13</v>
      </c>
      <c r="N21" s="1935">
        <v>1</v>
      </c>
      <c r="O21" s="1935">
        <v>10</v>
      </c>
      <c r="P21" s="1935">
        <v>3</v>
      </c>
      <c r="Q21" s="1935">
        <v>1</v>
      </c>
      <c r="R21" s="1935">
        <v>6</v>
      </c>
      <c r="S21" s="1935">
        <v>4</v>
      </c>
      <c r="T21" s="1935">
        <v>1</v>
      </c>
      <c r="U21" s="1935">
        <v>0</v>
      </c>
      <c r="V21" s="1929">
        <v>3</v>
      </c>
      <c r="W21" s="1935">
        <v>11</v>
      </c>
      <c r="X21" s="1935">
        <v>13</v>
      </c>
      <c r="Y21" s="1930">
        <v>18</v>
      </c>
      <c r="Z21" s="1935">
        <v>7</v>
      </c>
      <c r="AA21" s="1935">
        <v>10</v>
      </c>
      <c r="AB21" s="1935">
        <v>5</v>
      </c>
      <c r="AC21" s="1931">
        <v>20</v>
      </c>
      <c r="AD21" s="1935">
        <v>12</v>
      </c>
      <c r="AE21" s="1935">
        <v>18</v>
      </c>
      <c r="AF21" s="1935">
        <v>5</v>
      </c>
      <c r="AG21" s="1935">
        <v>1</v>
      </c>
      <c r="AH21" s="1932">
        <v>4</v>
      </c>
      <c r="AI21" s="1935">
        <v>18</v>
      </c>
      <c r="AJ21" s="1933">
        <v>20</v>
      </c>
    </row>
    <row r="22" spans="1:36" ht="14">
      <c r="A22" s="4" t="s">
        <v>138</v>
      </c>
      <c r="B22" s="1997">
        <v>4.1500000000000002E-2</v>
      </c>
      <c r="C22" s="1998">
        <v>2.9600000000000001E-2</v>
      </c>
      <c r="D22" s="1990">
        <v>5.3900000000000003E-2</v>
      </c>
      <c r="E22" s="1998">
        <v>4.3400000000000001E-2</v>
      </c>
      <c r="F22" s="1998">
        <v>0.1076</v>
      </c>
      <c r="G22" s="1998">
        <v>6.8900000000000003E-2</v>
      </c>
      <c r="H22" s="1998">
        <v>1.4500000000000001E-2</v>
      </c>
      <c r="I22" s="1998">
        <v>2.0299999999999999E-2</v>
      </c>
      <c r="J22" s="1991">
        <v>8.0000000000000002E-3</v>
      </c>
      <c r="K22" s="1998">
        <v>0</v>
      </c>
      <c r="L22" s="1998">
        <v>0</v>
      </c>
      <c r="M22" s="1998">
        <v>9.4600000000000004E-2</v>
      </c>
      <c r="N22" s="1998">
        <v>1.5699999999999999E-2</v>
      </c>
      <c r="O22" s="1998">
        <v>8.5999999999999993E-2</v>
      </c>
      <c r="P22" s="1998">
        <v>0.1089</v>
      </c>
      <c r="Q22" s="1998">
        <v>1.6E-2</v>
      </c>
      <c r="R22" s="1998">
        <v>4.2200000000000001E-2</v>
      </c>
      <c r="S22" s="1998">
        <v>5.0200000000000002E-2</v>
      </c>
      <c r="T22" s="1998">
        <v>0.03</v>
      </c>
      <c r="U22" s="1998">
        <v>0</v>
      </c>
      <c r="V22" s="1992">
        <v>3.7999999999999999E-2</v>
      </c>
      <c r="W22" s="1998">
        <v>4.0099999999999997E-2</v>
      </c>
      <c r="X22" s="1998">
        <v>3.7400000000000003E-2</v>
      </c>
      <c r="Y22" s="1993">
        <v>5.3699999999999998E-2</v>
      </c>
      <c r="Z22" s="1998">
        <v>1.95E-2</v>
      </c>
      <c r="AA22" s="1998">
        <v>4.1500000000000002E-2</v>
      </c>
      <c r="AB22" s="1998">
        <v>3.5999999999999997E-2</v>
      </c>
      <c r="AC22" s="1994">
        <v>7.2499999999999995E-2</v>
      </c>
      <c r="AD22" s="1998">
        <v>3.3599999999999998E-2</v>
      </c>
      <c r="AE22" s="1998">
        <v>5.28E-2</v>
      </c>
      <c r="AF22" s="1998">
        <v>7.7299999999999994E-2</v>
      </c>
      <c r="AG22" s="1998">
        <v>0.04</v>
      </c>
      <c r="AH22" s="1995">
        <v>5.8000000000000003E-2</v>
      </c>
      <c r="AI22" s="1998">
        <v>4.1799999999999997E-2</v>
      </c>
      <c r="AJ22" s="1996">
        <v>4.9399999999999999E-2</v>
      </c>
    </row>
    <row r="23" spans="1:36" ht="14">
      <c r="A23" s="4" t="s">
        <v>178</v>
      </c>
      <c r="B23" s="1943">
        <v>343</v>
      </c>
      <c r="C23" s="1944">
        <v>220</v>
      </c>
      <c r="D23" s="1936">
        <v>123</v>
      </c>
      <c r="E23" s="1944">
        <v>22</v>
      </c>
      <c r="F23" s="1944">
        <v>44</v>
      </c>
      <c r="G23" s="1944">
        <v>59</v>
      </c>
      <c r="H23" s="1944">
        <v>74</v>
      </c>
      <c r="I23" s="1944">
        <v>59</v>
      </c>
      <c r="J23" s="1937">
        <v>84</v>
      </c>
      <c r="K23" s="1944">
        <v>38</v>
      </c>
      <c r="L23" s="1944">
        <v>23</v>
      </c>
      <c r="M23" s="1944">
        <v>28</v>
      </c>
      <c r="N23" s="1944">
        <v>19</v>
      </c>
      <c r="O23" s="1944">
        <v>26</v>
      </c>
      <c r="P23" s="1944">
        <v>7</v>
      </c>
      <c r="Q23" s="1944">
        <v>29</v>
      </c>
      <c r="R23" s="1944">
        <v>58</v>
      </c>
      <c r="S23" s="1944">
        <v>28</v>
      </c>
      <c r="T23" s="1944">
        <v>15</v>
      </c>
      <c r="U23" s="1944">
        <v>37</v>
      </c>
      <c r="V23" s="1938">
        <v>36</v>
      </c>
      <c r="W23" s="1944">
        <v>114</v>
      </c>
      <c r="X23" s="1944">
        <v>119</v>
      </c>
      <c r="Y23" s="1939">
        <v>83</v>
      </c>
      <c r="Z23" s="1944">
        <v>164</v>
      </c>
      <c r="AA23" s="1944">
        <v>79</v>
      </c>
      <c r="AB23" s="1944">
        <v>23</v>
      </c>
      <c r="AC23" s="1940">
        <v>77</v>
      </c>
      <c r="AD23" s="1944">
        <v>102</v>
      </c>
      <c r="AE23" s="1944">
        <v>127</v>
      </c>
      <c r="AF23" s="1944">
        <v>11</v>
      </c>
      <c r="AG23" s="1944">
        <v>9</v>
      </c>
      <c r="AH23" s="1941">
        <v>19</v>
      </c>
      <c r="AI23" s="1944">
        <v>137</v>
      </c>
      <c r="AJ23" s="1942">
        <v>133</v>
      </c>
    </row>
    <row r="24" spans="1:36" ht="14">
      <c r="A24" s="8" t="s">
        <v>138</v>
      </c>
      <c r="B24" s="2007">
        <v>0.3362</v>
      </c>
      <c r="C24" s="2006">
        <v>0.42009999999999997</v>
      </c>
      <c r="D24" s="1999">
        <v>0.24790000000000001</v>
      </c>
      <c r="E24" s="2006">
        <v>0.19839999999999999</v>
      </c>
      <c r="F24" s="2006">
        <v>0.25819999999999999</v>
      </c>
      <c r="G24" s="2006">
        <v>0.35830000000000001</v>
      </c>
      <c r="H24" s="2006">
        <v>0.3997</v>
      </c>
      <c r="I24" s="2006">
        <v>0.3952</v>
      </c>
      <c r="J24" s="2000">
        <v>0.35620000000000002</v>
      </c>
      <c r="K24" s="2006">
        <v>0.40329999999999999</v>
      </c>
      <c r="L24" s="2006">
        <v>0.30769999999999997</v>
      </c>
      <c r="M24" s="2006">
        <v>0.20880000000000001</v>
      </c>
      <c r="N24" s="2006">
        <v>0.4491</v>
      </c>
      <c r="O24" s="2006">
        <v>0.2324</v>
      </c>
      <c r="P24" s="2006">
        <v>0.2535</v>
      </c>
      <c r="Q24" s="2006">
        <v>0.33179999999999998</v>
      </c>
      <c r="R24" s="2006">
        <v>0.41310000000000002</v>
      </c>
      <c r="S24" s="2006">
        <v>0.31840000000000002</v>
      </c>
      <c r="T24" s="2006">
        <v>0.30659999999999998</v>
      </c>
      <c r="U24" s="2006">
        <v>0.41749999999999998</v>
      </c>
      <c r="V24" s="2001">
        <v>0.4284</v>
      </c>
      <c r="W24" s="2006">
        <v>0.39729999999999999</v>
      </c>
      <c r="X24" s="2006">
        <v>0.35170000000000001</v>
      </c>
      <c r="Y24" s="2002">
        <v>0.2445</v>
      </c>
      <c r="Z24" s="2006">
        <v>0.44979999999999998</v>
      </c>
      <c r="AA24" s="2006">
        <v>0.31690000000000002</v>
      </c>
      <c r="AB24" s="2006">
        <v>0.18260000000000001</v>
      </c>
      <c r="AC24" s="2003">
        <v>0.27400000000000002</v>
      </c>
      <c r="AD24" s="2006">
        <v>0.28560000000000002</v>
      </c>
      <c r="AE24" s="2006">
        <v>0.37569999999999998</v>
      </c>
      <c r="AF24" s="2006">
        <v>0.18160000000000001</v>
      </c>
      <c r="AG24" s="2006">
        <v>0.37630000000000002</v>
      </c>
      <c r="AH24" s="2004">
        <v>0.29430000000000001</v>
      </c>
      <c r="AI24" s="2006">
        <v>0.3135</v>
      </c>
      <c r="AJ24" s="2005">
        <v>0.32650000000000001</v>
      </c>
    </row>
    <row r="25" spans="1:36" ht="14">
      <c r="A25" s="4" t="s">
        <v>149</v>
      </c>
      <c r="B25" s="1952">
        <v>1021</v>
      </c>
      <c r="C25" s="1953">
        <v>523</v>
      </c>
      <c r="D25" s="1945">
        <v>498</v>
      </c>
      <c r="E25" s="1953">
        <v>113</v>
      </c>
      <c r="F25" s="1953">
        <v>172</v>
      </c>
      <c r="G25" s="1953">
        <v>165</v>
      </c>
      <c r="H25" s="1953">
        <v>185</v>
      </c>
      <c r="I25" s="1953">
        <v>150</v>
      </c>
      <c r="J25" s="1946">
        <v>237</v>
      </c>
      <c r="K25" s="1953">
        <v>95</v>
      </c>
      <c r="L25" s="1953">
        <v>74</v>
      </c>
      <c r="M25" s="1953">
        <v>134</v>
      </c>
      <c r="N25" s="1953">
        <v>42</v>
      </c>
      <c r="O25" s="1953">
        <v>112</v>
      </c>
      <c r="P25" s="1953">
        <v>28</v>
      </c>
      <c r="Q25" s="1953">
        <v>86</v>
      </c>
      <c r="R25" s="1953">
        <v>140</v>
      </c>
      <c r="S25" s="1953">
        <v>87</v>
      </c>
      <c r="T25" s="1953">
        <v>49</v>
      </c>
      <c r="U25" s="1953">
        <v>89</v>
      </c>
      <c r="V25" s="1947">
        <v>84</v>
      </c>
      <c r="W25" s="1953">
        <v>286</v>
      </c>
      <c r="X25" s="1953">
        <v>338</v>
      </c>
      <c r="Y25" s="1948">
        <v>339</v>
      </c>
      <c r="Z25" s="1953">
        <v>365</v>
      </c>
      <c r="AA25" s="1953">
        <v>249</v>
      </c>
      <c r="AB25" s="1953">
        <v>126</v>
      </c>
      <c r="AC25" s="1949">
        <v>281</v>
      </c>
      <c r="AD25" s="1953">
        <v>359</v>
      </c>
      <c r="AE25" s="1953">
        <v>338</v>
      </c>
      <c r="AF25" s="1953">
        <v>63</v>
      </c>
      <c r="AG25" s="1953">
        <v>25</v>
      </c>
      <c r="AH25" s="1950">
        <v>63</v>
      </c>
      <c r="AI25" s="1953">
        <v>437</v>
      </c>
      <c r="AJ25" s="1951">
        <v>409</v>
      </c>
    </row>
    <row r="26" spans="1:36" ht="14">
      <c r="A26" s="8" t="s">
        <v>138</v>
      </c>
      <c r="B26" s="2016">
        <v>1.0001</v>
      </c>
      <c r="C26" s="2015">
        <v>1</v>
      </c>
      <c r="D26" s="2008">
        <v>1</v>
      </c>
      <c r="E26" s="2015">
        <v>0.99990000000000001</v>
      </c>
      <c r="F26" s="2015">
        <v>0.99990000000000001</v>
      </c>
      <c r="G26" s="2015">
        <v>1</v>
      </c>
      <c r="H26" s="2015">
        <v>1</v>
      </c>
      <c r="I26" s="2015">
        <v>1</v>
      </c>
      <c r="J26" s="2009">
        <v>1</v>
      </c>
      <c r="K26" s="2015">
        <v>0.99990000000000001</v>
      </c>
      <c r="L26" s="2015">
        <v>1.0001</v>
      </c>
      <c r="M26" s="2015">
        <v>1.0001</v>
      </c>
      <c r="N26" s="2015">
        <v>1</v>
      </c>
      <c r="O26" s="2015">
        <v>0.99990000000000001</v>
      </c>
      <c r="P26" s="2015">
        <v>1</v>
      </c>
      <c r="Q26" s="2015">
        <v>1</v>
      </c>
      <c r="R26" s="2015">
        <v>1.0001</v>
      </c>
      <c r="S26" s="2015">
        <v>1</v>
      </c>
      <c r="T26" s="2015">
        <v>1</v>
      </c>
      <c r="U26" s="2015">
        <v>1.0001</v>
      </c>
      <c r="V26" s="2010">
        <v>0.99990000000000001</v>
      </c>
      <c r="W26" s="2015">
        <v>0.99990000000000001</v>
      </c>
      <c r="X26" s="2015">
        <v>1</v>
      </c>
      <c r="Y26" s="2011">
        <v>1</v>
      </c>
      <c r="Z26" s="2015">
        <v>1</v>
      </c>
      <c r="AA26" s="2015">
        <v>1</v>
      </c>
      <c r="AB26" s="2015">
        <v>0.99990000000000001</v>
      </c>
      <c r="AC26" s="2012">
        <v>1</v>
      </c>
      <c r="AD26" s="2015">
        <v>1</v>
      </c>
      <c r="AE26" s="2015">
        <v>1</v>
      </c>
      <c r="AF26" s="2015">
        <v>1</v>
      </c>
      <c r="AG26" s="2015">
        <v>0.99990000000000001</v>
      </c>
      <c r="AH26" s="2013">
        <v>0.99990000000000001</v>
      </c>
      <c r="AI26" s="2015">
        <v>1</v>
      </c>
      <c r="AJ26" s="2014">
        <v>1.0001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J20"/>
  <sheetViews>
    <sheetView workbookViewId="0"/>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44</v>
      </c>
    </row>
    <row r="6" spans="1:36" ht="42" customHeight="1">
      <c r="A6" s="4056" t="s">
        <v>179</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2114">
        <v>1021</v>
      </c>
      <c r="C11" s="2115">
        <v>542</v>
      </c>
      <c r="D11" s="2107">
        <v>479</v>
      </c>
      <c r="E11" s="2115">
        <v>79</v>
      </c>
      <c r="F11" s="2115">
        <v>169</v>
      </c>
      <c r="G11" s="2115">
        <v>154</v>
      </c>
      <c r="H11" s="2115">
        <v>188</v>
      </c>
      <c r="I11" s="2115">
        <v>207</v>
      </c>
      <c r="J11" s="2108">
        <v>224</v>
      </c>
      <c r="K11" s="2115">
        <v>92</v>
      </c>
      <c r="L11" s="2115">
        <v>78</v>
      </c>
      <c r="M11" s="2115">
        <v>105</v>
      </c>
      <c r="N11" s="2115">
        <v>44</v>
      </c>
      <c r="O11" s="2115">
        <v>98</v>
      </c>
      <c r="P11" s="2115">
        <v>11</v>
      </c>
      <c r="Q11" s="2115">
        <v>98</v>
      </c>
      <c r="R11" s="2115">
        <v>143</v>
      </c>
      <c r="S11" s="2115">
        <v>103</v>
      </c>
      <c r="T11" s="2115">
        <v>59</v>
      </c>
      <c r="U11" s="2115">
        <v>103</v>
      </c>
      <c r="V11" s="2109">
        <v>86</v>
      </c>
      <c r="W11" s="2115">
        <v>355</v>
      </c>
      <c r="X11" s="2115">
        <v>355</v>
      </c>
      <c r="Y11" s="2110">
        <v>253</v>
      </c>
      <c r="Z11" s="2115">
        <v>237</v>
      </c>
      <c r="AA11" s="2115">
        <v>271</v>
      </c>
      <c r="AB11" s="2115">
        <v>154</v>
      </c>
      <c r="AC11" s="2111">
        <v>359</v>
      </c>
      <c r="AD11" s="2115">
        <v>371</v>
      </c>
      <c r="AE11" s="2115">
        <v>292</v>
      </c>
      <c r="AF11" s="2115">
        <v>66</v>
      </c>
      <c r="AG11" s="2115">
        <v>28</v>
      </c>
      <c r="AH11" s="2112">
        <v>91</v>
      </c>
      <c r="AI11" s="2115">
        <v>439</v>
      </c>
      <c r="AJ11" s="2113">
        <v>399</v>
      </c>
    </row>
    <row r="12" spans="1:36" ht="14">
      <c r="A12" s="8" t="s">
        <v>136</v>
      </c>
      <c r="B12" s="2034">
        <v>1021</v>
      </c>
      <c r="C12" s="2033">
        <v>523</v>
      </c>
      <c r="D12" s="2026">
        <v>498</v>
      </c>
      <c r="E12" s="2033">
        <v>113</v>
      </c>
      <c r="F12" s="2033">
        <v>172</v>
      </c>
      <c r="G12" s="2033">
        <v>165</v>
      </c>
      <c r="H12" s="2033">
        <v>185</v>
      </c>
      <c r="I12" s="2033">
        <v>150</v>
      </c>
      <c r="J12" s="2027">
        <v>237</v>
      </c>
      <c r="K12" s="2033">
        <v>95</v>
      </c>
      <c r="L12" s="2033">
        <v>74</v>
      </c>
      <c r="M12" s="2033">
        <v>134</v>
      </c>
      <c r="N12" s="2033">
        <v>42</v>
      </c>
      <c r="O12" s="2033">
        <v>112</v>
      </c>
      <c r="P12" s="2033">
        <v>28</v>
      </c>
      <c r="Q12" s="2033">
        <v>86</v>
      </c>
      <c r="R12" s="2033">
        <v>140</v>
      </c>
      <c r="S12" s="2033">
        <v>87</v>
      </c>
      <c r="T12" s="2033">
        <v>49</v>
      </c>
      <c r="U12" s="2033">
        <v>89</v>
      </c>
      <c r="V12" s="2028">
        <v>84</v>
      </c>
      <c r="W12" s="2033">
        <v>286</v>
      </c>
      <c r="X12" s="2033">
        <v>338</v>
      </c>
      <c r="Y12" s="2029">
        <v>339</v>
      </c>
      <c r="Z12" s="2033">
        <v>365</v>
      </c>
      <c r="AA12" s="2033">
        <v>249</v>
      </c>
      <c r="AB12" s="2033">
        <v>126</v>
      </c>
      <c r="AC12" s="2030">
        <v>281</v>
      </c>
      <c r="AD12" s="2033">
        <v>359</v>
      </c>
      <c r="AE12" s="2033">
        <v>338</v>
      </c>
      <c r="AF12" s="2033">
        <v>63</v>
      </c>
      <c r="AG12" s="2033">
        <v>25</v>
      </c>
      <c r="AH12" s="2031">
        <v>63</v>
      </c>
      <c r="AI12" s="2033">
        <v>437</v>
      </c>
      <c r="AJ12" s="2032">
        <v>409</v>
      </c>
    </row>
    <row r="13" spans="1:36" ht="42">
      <c r="A13" s="4" t="s">
        <v>180</v>
      </c>
      <c r="B13" s="2042">
        <v>585</v>
      </c>
      <c r="C13" s="2043">
        <v>247</v>
      </c>
      <c r="D13" s="2035">
        <v>338</v>
      </c>
      <c r="E13" s="2043">
        <v>54</v>
      </c>
      <c r="F13" s="2043">
        <v>83</v>
      </c>
      <c r="G13" s="2043">
        <v>84</v>
      </c>
      <c r="H13" s="2043">
        <v>109</v>
      </c>
      <c r="I13" s="2043">
        <v>93</v>
      </c>
      <c r="J13" s="2036">
        <v>162</v>
      </c>
      <c r="K13" s="2043">
        <v>53</v>
      </c>
      <c r="L13" s="2043">
        <v>41</v>
      </c>
      <c r="M13" s="2043">
        <v>80</v>
      </c>
      <c r="N13" s="2043">
        <v>27</v>
      </c>
      <c r="O13" s="2043">
        <v>66</v>
      </c>
      <c r="P13" s="2043">
        <v>13</v>
      </c>
      <c r="Q13" s="2043">
        <v>59</v>
      </c>
      <c r="R13" s="2043">
        <v>76</v>
      </c>
      <c r="S13" s="2043">
        <v>56</v>
      </c>
      <c r="T13" s="2043">
        <v>30</v>
      </c>
      <c r="U13" s="2043">
        <v>44</v>
      </c>
      <c r="V13" s="2037">
        <v>40</v>
      </c>
      <c r="W13" s="2043">
        <v>146</v>
      </c>
      <c r="X13" s="2043">
        <v>220</v>
      </c>
      <c r="Y13" s="2038">
        <v>195</v>
      </c>
      <c r="Z13" s="2043">
        <v>199</v>
      </c>
      <c r="AA13" s="2043">
        <v>143</v>
      </c>
      <c r="AB13" s="2043">
        <v>72</v>
      </c>
      <c r="AC13" s="2039">
        <v>171</v>
      </c>
      <c r="AD13" s="2043">
        <v>236</v>
      </c>
      <c r="AE13" s="2043">
        <v>197</v>
      </c>
      <c r="AF13" s="2043">
        <v>27</v>
      </c>
      <c r="AG13" s="2043">
        <v>21</v>
      </c>
      <c r="AH13" s="2040">
        <v>35</v>
      </c>
      <c r="AI13" s="2043">
        <v>286</v>
      </c>
      <c r="AJ13" s="2041">
        <v>240</v>
      </c>
    </row>
    <row r="14" spans="1:36" ht="14">
      <c r="A14" s="4" t="s">
        <v>138</v>
      </c>
      <c r="B14" s="2078">
        <v>0.57299999999999995</v>
      </c>
      <c r="C14" s="2079">
        <v>0.4723</v>
      </c>
      <c r="D14" s="2071">
        <v>0.67879999999999996</v>
      </c>
      <c r="E14" s="2079">
        <v>0.47639999999999999</v>
      </c>
      <c r="F14" s="2079">
        <v>0.48509999999999998</v>
      </c>
      <c r="G14" s="2079">
        <v>0.51170000000000004</v>
      </c>
      <c r="H14" s="2079">
        <v>0.58819999999999995</v>
      </c>
      <c r="I14" s="2079">
        <v>0.61990000000000001</v>
      </c>
      <c r="J14" s="2072">
        <v>0.68389999999999995</v>
      </c>
      <c r="K14" s="2079">
        <v>0.55710000000000004</v>
      </c>
      <c r="L14" s="2079">
        <v>0.55689999999999995</v>
      </c>
      <c r="M14" s="2079">
        <v>0.60119999999999996</v>
      </c>
      <c r="N14" s="2079">
        <v>0.64019999999999999</v>
      </c>
      <c r="O14" s="2079">
        <v>0.58430000000000004</v>
      </c>
      <c r="P14" s="2079">
        <v>0.45169999999999999</v>
      </c>
      <c r="Q14" s="2079">
        <v>0.68930000000000002</v>
      </c>
      <c r="R14" s="2079">
        <v>0.54710000000000003</v>
      </c>
      <c r="S14" s="2079">
        <v>0.6421</v>
      </c>
      <c r="T14" s="2079">
        <v>0.60670000000000002</v>
      </c>
      <c r="U14" s="2079">
        <v>0.49009999999999998</v>
      </c>
      <c r="V14" s="2073">
        <v>0.48049999999999998</v>
      </c>
      <c r="W14" s="2079">
        <v>0.50890000000000002</v>
      </c>
      <c r="X14" s="2079">
        <v>0.65039999999999998</v>
      </c>
      <c r="Y14" s="2074">
        <v>0.57479999999999998</v>
      </c>
      <c r="Z14" s="2079">
        <v>0.54479999999999995</v>
      </c>
      <c r="AA14" s="2079">
        <v>0.5726</v>
      </c>
      <c r="AB14" s="2079">
        <v>0.5726</v>
      </c>
      <c r="AC14" s="2075">
        <v>0.61019999999999996</v>
      </c>
      <c r="AD14" s="2079">
        <v>0.65810000000000002</v>
      </c>
      <c r="AE14" s="2079">
        <v>0.58340000000000003</v>
      </c>
      <c r="AF14" s="2079">
        <v>0.43840000000000001</v>
      </c>
      <c r="AG14" s="2079">
        <v>0.84189999999999998</v>
      </c>
      <c r="AH14" s="2076">
        <v>0.55630000000000002</v>
      </c>
      <c r="AI14" s="2079">
        <v>0.65410000000000001</v>
      </c>
      <c r="AJ14" s="2077">
        <v>0.58650000000000002</v>
      </c>
    </row>
    <row r="15" spans="1:36" ht="42">
      <c r="A15" s="4" t="s">
        <v>181</v>
      </c>
      <c r="B15" s="2051">
        <v>228</v>
      </c>
      <c r="C15" s="2052">
        <v>123</v>
      </c>
      <c r="D15" s="2044">
        <v>105</v>
      </c>
      <c r="E15" s="2052">
        <v>38</v>
      </c>
      <c r="F15" s="2052">
        <v>53</v>
      </c>
      <c r="G15" s="2052">
        <v>32</v>
      </c>
      <c r="H15" s="2052">
        <v>34</v>
      </c>
      <c r="I15" s="2052">
        <v>31</v>
      </c>
      <c r="J15" s="2045">
        <v>40</v>
      </c>
      <c r="K15" s="2052">
        <v>18</v>
      </c>
      <c r="L15" s="2052">
        <v>17</v>
      </c>
      <c r="M15" s="2052">
        <v>36</v>
      </c>
      <c r="N15" s="2052">
        <v>6</v>
      </c>
      <c r="O15" s="2052">
        <v>23</v>
      </c>
      <c r="P15" s="2052">
        <v>10</v>
      </c>
      <c r="Q15" s="2052">
        <v>15</v>
      </c>
      <c r="R15" s="2052">
        <v>31</v>
      </c>
      <c r="S15" s="2052">
        <v>13</v>
      </c>
      <c r="T15" s="2052">
        <v>13</v>
      </c>
      <c r="U15" s="2052">
        <v>24</v>
      </c>
      <c r="V15" s="2046">
        <v>20</v>
      </c>
      <c r="W15" s="2052">
        <v>56</v>
      </c>
      <c r="X15" s="2052">
        <v>65</v>
      </c>
      <c r="Y15" s="2047">
        <v>98</v>
      </c>
      <c r="Z15" s="2052">
        <v>60</v>
      </c>
      <c r="AA15" s="2052">
        <v>62</v>
      </c>
      <c r="AB15" s="2052">
        <v>35</v>
      </c>
      <c r="AC15" s="2048">
        <v>71</v>
      </c>
      <c r="AD15" s="2052">
        <v>83</v>
      </c>
      <c r="AE15" s="2052">
        <v>75</v>
      </c>
      <c r="AF15" s="2052">
        <v>18</v>
      </c>
      <c r="AG15" s="2052">
        <v>2</v>
      </c>
      <c r="AH15" s="2049">
        <v>13</v>
      </c>
      <c r="AI15" s="2052">
        <v>90</v>
      </c>
      <c r="AJ15" s="2050">
        <v>96</v>
      </c>
    </row>
    <row r="16" spans="1:36" ht="14">
      <c r="A16" s="4" t="s">
        <v>138</v>
      </c>
      <c r="B16" s="2087">
        <v>0.22320000000000001</v>
      </c>
      <c r="C16" s="2088">
        <v>0.23419999999999999</v>
      </c>
      <c r="D16" s="2080">
        <v>0.21179999999999999</v>
      </c>
      <c r="E16" s="2088">
        <v>0.33200000000000002</v>
      </c>
      <c r="F16" s="2088">
        <v>0.31159999999999999</v>
      </c>
      <c r="G16" s="2088">
        <v>0.19400000000000001</v>
      </c>
      <c r="H16" s="2088">
        <v>0.1825</v>
      </c>
      <c r="I16" s="2088">
        <v>0.2097</v>
      </c>
      <c r="J16" s="2081">
        <v>0.1678</v>
      </c>
      <c r="K16" s="2088">
        <v>0.19059999999999999</v>
      </c>
      <c r="L16" s="2088">
        <v>0.23499999999999999</v>
      </c>
      <c r="M16" s="2088">
        <v>0.27279999999999999</v>
      </c>
      <c r="N16" s="2088">
        <v>0.13350000000000001</v>
      </c>
      <c r="O16" s="2088">
        <v>0.20330000000000001</v>
      </c>
      <c r="P16" s="2088">
        <v>0.36130000000000001</v>
      </c>
      <c r="Q16" s="2088">
        <v>0.17849999999999999</v>
      </c>
      <c r="R16" s="2088">
        <v>0.2238</v>
      </c>
      <c r="S16" s="2088">
        <v>0.14580000000000001</v>
      </c>
      <c r="T16" s="2088">
        <v>0.26100000000000001</v>
      </c>
      <c r="U16" s="2088">
        <v>0.26869999999999999</v>
      </c>
      <c r="V16" s="2082">
        <v>0.24010000000000001</v>
      </c>
      <c r="W16" s="2088">
        <v>0.1961</v>
      </c>
      <c r="X16" s="2088">
        <v>0.19089999999999999</v>
      </c>
      <c r="Y16" s="2083">
        <v>0.28910000000000002</v>
      </c>
      <c r="Z16" s="2088">
        <v>0.16370000000000001</v>
      </c>
      <c r="AA16" s="2088">
        <v>0.25040000000000001</v>
      </c>
      <c r="AB16" s="2088">
        <v>0.27979999999999999</v>
      </c>
      <c r="AC16" s="2084">
        <v>0.25130000000000002</v>
      </c>
      <c r="AD16" s="2088">
        <v>0.23089999999999999</v>
      </c>
      <c r="AE16" s="2088">
        <v>0.2213</v>
      </c>
      <c r="AF16" s="2088">
        <v>0.29459999999999997</v>
      </c>
      <c r="AG16" s="2088">
        <v>8.1799999999999998E-2</v>
      </c>
      <c r="AH16" s="2085">
        <v>0.2049</v>
      </c>
      <c r="AI16" s="2088">
        <v>0.20610000000000001</v>
      </c>
      <c r="AJ16" s="2086">
        <v>0.23380000000000001</v>
      </c>
    </row>
    <row r="17" spans="1:36" ht="14">
      <c r="A17" s="4" t="s">
        <v>178</v>
      </c>
      <c r="B17" s="2060">
        <v>208</v>
      </c>
      <c r="C17" s="2061">
        <v>154</v>
      </c>
      <c r="D17" s="2053">
        <v>54</v>
      </c>
      <c r="E17" s="2061">
        <v>22</v>
      </c>
      <c r="F17" s="2061">
        <v>35</v>
      </c>
      <c r="G17" s="2061">
        <v>49</v>
      </c>
      <c r="H17" s="2061">
        <v>42</v>
      </c>
      <c r="I17" s="2061">
        <v>26</v>
      </c>
      <c r="J17" s="2054">
        <v>35</v>
      </c>
      <c r="K17" s="2061">
        <v>24</v>
      </c>
      <c r="L17" s="2061">
        <v>15</v>
      </c>
      <c r="M17" s="2061">
        <v>17</v>
      </c>
      <c r="N17" s="2061">
        <v>9</v>
      </c>
      <c r="O17" s="2061">
        <v>24</v>
      </c>
      <c r="P17" s="2061">
        <v>5</v>
      </c>
      <c r="Q17" s="2061">
        <v>11</v>
      </c>
      <c r="R17" s="2061">
        <v>32</v>
      </c>
      <c r="S17" s="2061">
        <v>18</v>
      </c>
      <c r="T17" s="2061">
        <v>7</v>
      </c>
      <c r="U17" s="2061">
        <v>22</v>
      </c>
      <c r="V17" s="2055">
        <v>24</v>
      </c>
      <c r="W17" s="2061">
        <v>85</v>
      </c>
      <c r="X17" s="2061">
        <v>54</v>
      </c>
      <c r="Y17" s="2056">
        <v>46</v>
      </c>
      <c r="Z17" s="2061">
        <v>107</v>
      </c>
      <c r="AA17" s="2061">
        <v>44</v>
      </c>
      <c r="AB17" s="2061">
        <v>19</v>
      </c>
      <c r="AC17" s="2057">
        <v>39</v>
      </c>
      <c r="AD17" s="2061">
        <v>40</v>
      </c>
      <c r="AE17" s="2061">
        <v>66</v>
      </c>
      <c r="AF17" s="2061">
        <v>17</v>
      </c>
      <c r="AG17" s="2061">
        <v>2</v>
      </c>
      <c r="AH17" s="2058">
        <v>15</v>
      </c>
      <c r="AI17" s="2061">
        <v>61</v>
      </c>
      <c r="AJ17" s="2059">
        <v>73</v>
      </c>
    </row>
    <row r="18" spans="1:36" ht="14">
      <c r="A18" s="8" t="s">
        <v>138</v>
      </c>
      <c r="B18" s="2097">
        <v>0.20380000000000001</v>
      </c>
      <c r="C18" s="2096">
        <v>0.29349999999999998</v>
      </c>
      <c r="D18" s="2089">
        <v>0.1094</v>
      </c>
      <c r="E18" s="2096">
        <v>0.19159999999999999</v>
      </c>
      <c r="F18" s="2096">
        <v>0.20330000000000001</v>
      </c>
      <c r="G18" s="2096">
        <v>0.29430000000000001</v>
      </c>
      <c r="H18" s="2096">
        <v>0.2293</v>
      </c>
      <c r="I18" s="2096">
        <v>0.1704</v>
      </c>
      <c r="J18" s="2090">
        <v>0.14829999999999999</v>
      </c>
      <c r="K18" s="2096">
        <v>0.25230000000000002</v>
      </c>
      <c r="L18" s="2096">
        <v>0.20810000000000001</v>
      </c>
      <c r="M18" s="2096">
        <v>0.126</v>
      </c>
      <c r="N18" s="2096">
        <v>0.22639999999999999</v>
      </c>
      <c r="O18" s="2096">
        <v>0.21229999999999999</v>
      </c>
      <c r="P18" s="2096">
        <v>0.187</v>
      </c>
      <c r="Q18" s="2096">
        <v>0.13220000000000001</v>
      </c>
      <c r="R18" s="2096">
        <v>0.22900000000000001</v>
      </c>
      <c r="S18" s="2096">
        <v>0.21210000000000001</v>
      </c>
      <c r="T18" s="2096">
        <v>0.1323</v>
      </c>
      <c r="U18" s="2096">
        <v>0.24129999999999999</v>
      </c>
      <c r="V18" s="2091">
        <v>0.27939999999999998</v>
      </c>
      <c r="W18" s="2096">
        <v>0.29509999999999997</v>
      </c>
      <c r="X18" s="2096">
        <v>0.15870000000000001</v>
      </c>
      <c r="Y18" s="2092">
        <v>0.13619999999999999</v>
      </c>
      <c r="Z18" s="2096">
        <v>0.29149999999999998</v>
      </c>
      <c r="AA18" s="2096">
        <v>0.17699999999999999</v>
      </c>
      <c r="AB18" s="2096">
        <v>0.14760000000000001</v>
      </c>
      <c r="AC18" s="2093">
        <v>0.13850000000000001</v>
      </c>
      <c r="AD18" s="2096">
        <v>0.1111</v>
      </c>
      <c r="AE18" s="2096">
        <v>0.1953</v>
      </c>
      <c r="AF18" s="2096">
        <v>0.26700000000000002</v>
      </c>
      <c r="AG18" s="2096">
        <v>7.6300000000000007E-2</v>
      </c>
      <c r="AH18" s="2094">
        <v>0.23880000000000001</v>
      </c>
      <c r="AI18" s="2096">
        <v>0.13969999999999999</v>
      </c>
      <c r="AJ18" s="2095">
        <v>0.17960000000000001</v>
      </c>
    </row>
    <row r="19" spans="1:36" ht="14">
      <c r="A19" s="4" t="s">
        <v>149</v>
      </c>
      <c r="B19" s="2069">
        <v>1021</v>
      </c>
      <c r="C19" s="2070">
        <v>523</v>
      </c>
      <c r="D19" s="2062">
        <v>498</v>
      </c>
      <c r="E19" s="2070">
        <v>113</v>
      </c>
      <c r="F19" s="2070">
        <v>172</v>
      </c>
      <c r="G19" s="2070">
        <v>165</v>
      </c>
      <c r="H19" s="2070">
        <v>185</v>
      </c>
      <c r="I19" s="2070">
        <v>150</v>
      </c>
      <c r="J19" s="2063">
        <v>237</v>
      </c>
      <c r="K19" s="2070">
        <v>95</v>
      </c>
      <c r="L19" s="2070">
        <v>74</v>
      </c>
      <c r="M19" s="2070">
        <v>134</v>
      </c>
      <c r="N19" s="2070">
        <v>42</v>
      </c>
      <c r="O19" s="2070">
        <v>112</v>
      </c>
      <c r="P19" s="2070">
        <v>28</v>
      </c>
      <c r="Q19" s="2070">
        <v>86</v>
      </c>
      <c r="R19" s="2070">
        <v>140</v>
      </c>
      <c r="S19" s="2070">
        <v>87</v>
      </c>
      <c r="T19" s="2070">
        <v>49</v>
      </c>
      <c r="U19" s="2070">
        <v>89</v>
      </c>
      <c r="V19" s="2064">
        <v>84</v>
      </c>
      <c r="W19" s="2070">
        <v>286</v>
      </c>
      <c r="X19" s="2070">
        <v>338</v>
      </c>
      <c r="Y19" s="2065">
        <v>339</v>
      </c>
      <c r="Z19" s="2070">
        <v>365</v>
      </c>
      <c r="AA19" s="2070">
        <v>249</v>
      </c>
      <c r="AB19" s="2070">
        <v>126</v>
      </c>
      <c r="AC19" s="2066">
        <v>281</v>
      </c>
      <c r="AD19" s="2070">
        <v>359</v>
      </c>
      <c r="AE19" s="2070">
        <v>338</v>
      </c>
      <c r="AF19" s="2070">
        <v>63</v>
      </c>
      <c r="AG19" s="2070">
        <v>25</v>
      </c>
      <c r="AH19" s="2067">
        <v>63</v>
      </c>
      <c r="AI19" s="2070">
        <v>437</v>
      </c>
      <c r="AJ19" s="2068">
        <v>409</v>
      </c>
    </row>
    <row r="20" spans="1:36" ht="14">
      <c r="A20" s="8" t="s">
        <v>138</v>
      </c>
      <c r="B20" s="2106">
        <v>1</v>
      </c>
      <c r="C20" s="2105">
        <v>1</v>
      </c>
      <c r="D20" s="2098">
        <v>1</v>
      </c>
      <c r="E20" s="2105">
        <v>1</v>
      </c>
      <c r="F20" s="2105">
        <v>1</v>
      </c>
      <c r="G20" s="2105">
        <v>1</v>
      </c>
      <c r="H20" s="2105">
        <v>1</v>
      </c>
      <c r="I20" s="2105">
        <v>1</v>
      </c>
      <c r="J20" s="2099">
        <v>1</v>
      </c>
      <c r="K20" s="2105">
        <v>1</v>
      </c>
      <c r="L20" s="2105">
        <v>1</v>
      </c>
      <c r="M20" s="2105">
        <v>1</v>
      </c>
      <c r="N20" s="2105">
        <v>1.0001</v>
      </c>
      <c r="O20" s="2105">
        <v>0.99990000000000001</v>
      </c>
      <c r="P20" s="2105">
        <v>1</v>
      </c>
      <c r="Q20" s="2105">
        <v>1</v>
      </c>
      <c r="R20" s="2105">
        <v>0.99990000000000001</v>
      </c>
      <c r="S20" s="2105">
        <v>1</v>
      </c>
      <c r="T20" s="2105">
        <v>1</v>
      </c>
      <c r="U20" s="2105">
        <v>1.0001</v>
      </c>
      <c r="V20" s="2100">
        <v>1</v>
      </c>
      <c r="W20" s="2105">
        <v>1.0001</v>
      </c>
      <c r="X20" s="2105">
        <v>1</v>
      </c>
      <c r="Y20" s="2101">
        <v>1.0001</v>
      </c>
      <c r="Z20" s="2105">
        <v>1</v>
      </c>
      <c r="AA20" s="2105">
        <v>1</v>
      </c>
      <c r="AB20" s="2105">
        <v>1</v>
      </c>
      <c r="AC20" s="2102">
        <v>1</v>
      </c>
      <c r="AD20" s="2105">
        <v>1.0001</v>
      </c>
      <c r="AE20" s="2105">
        <v>1</v>
      </c>
      <c r="AF20" s="2105">
        <v>1</v>
      </c>
      <c r="AG20" s="2105">
        <v>1</v>
      </c>
      <c r="AH20" s="2103">
        <v>1</v>
      </c>
      <c r="AI20" s="2105">
        <v>0.99990000000000001</v>
      </c>
      <c r="AJ20" s="2104">
        <v>0.99990000000000001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
  <sheetViews>
    <sheetView workbookViewId="0">
      <selection activeCell="A12" sqref="A12"/>
    </sheetView>
  </sheetViews>
  <sheetFormatPr baseColWidth="10" defaultColWidth="8.83203125" defaultRowHeight="13"/>
  <cols>
    <col min="2" max="2" width="15.6640625" customWidth="1"/>
    <col min="3" max="3" width="120.6640625" customWidth="1"/>
    <col min="4" max="4" width="50.6640625" customWidth="1"/>
  </cols>
  <sheetData>
    <row r="1" spans="1:4">
      <c r="A1" s="1" t="s">
        <v>0</v>
      </c>
      <c r="B1" s="1" t="s">
        <v>1</v>
      </c>
      <c r="C1" s="1" t="s">
        <v>2</v>
      </c>
      <c r="D1" s="1" t="s">
        <v>3</v>
      </c>
    </row>
    <row r="2" spans="1:4" ht="14">
      <c r="A2" s="4007" t="str">
        <f>HYPERLINK("#'Table 1'!A5", "Table 1")</f>
        <v>Table 1</v>
      </c>
      <c r="B2" s="4006" t="s">
        <v>5</v>
      </c>
      <c r="C2" s="4006" t="s">
        <v>6</v>
      </c>
      <c r="D2" s="4006" t="s">
        <v>7</v>
      </c>
    </row>
    <row r="3" spans="1:4" ht="28">
      <c r="A3" s="4007" t="str">
        <f>HYPERLINK("#'Table 2'!A5", "Table 2")</f>
        <v>Table 2</v>
      </c>
      <c r="B3" s="4006" t="s">
        <v>9</v>
      </c>
      <c r="C3" s="4006" t="s">
        <v>10</v>
      </c>
      <c r="D3" s="4006" t="s">
        <v>7</v>
      </c>
    </row>
    <row r="4" spans="1:4" ht="28">
      <c r="A4" s="4007" t="str">
        <f>HYPERLINK("#'Table 3'!A5", "Table 3")</f>
        <v>Table 3</v>
      </c>
      <c r="B4" s="4006" t="s">
        <v>9</v>
      </c>
      <c r="C4" s="4006" t="s">
        <v>10</v>
      </c>
      <c r="D4" s="4006" t="s">
        <v>12</v>
      </c>
    </row>
    <row r="5" spans="1:4" ht="28">
      <c r="A5" s="4007" t="str">
        <f>HYPERLINK("#'Table 4'!A5", "Table 4")</f>
        <v>Table 4</v>
      </c>
      <c r="B5" s="4006" t="s">
        <v>9</v>
      </c>
      <c r="C5" s="4006" t="s">
        <v>10</v>
      </c>
      <c r="D5" s="4006" t="s">
        <v>14</v>
      </c>
    </row>
    <row r="6" spans="1:4" ht="28">
      <c r="A6" s="4007" t="str">
        <f>HYPERLINK("#'Table 5'!A5", "Table 5")</f>
        <v>Table 5</v>
      </c>
      <c r="B6" s="4006" t="s">
        <v>16</v>
      </c>
      <c r="C6" s="4006" t="s">
        <v>17</v>
      </c>
      <c r="D6" s="4006" t="s">
        <v>7</v>
      </c>
    </row>
    <row r="7" spans="1:4" ht="28">
      <c r="A7" s="4007" t="str">
        <f>HYPERLINK("#'Table 6'!A5", "Table 6")</f>
        <v>Table 6</v>
      </c>
      <c r="B7" s="4006" t="s">
        <v>19</v>
      </c>
      <c r="C7" s="4006" t="s">
        <v>20</v>
      </c>
      <c r="D7" s="4006" t="s">
        <v>21</v>
      </c>
    </row>
    <row r="8" spans="1:4" ht="28">
      <c r="A8" s="4007" t="str">
        <f>HYPERLINK("#'Table 7'!A5", "Table 7")</f>
        <v>Table 7</v>
      </c>
      <c r="B8" s="4006" t="s">
        <v>19</v>
      </c>
      <c r="C8" s="4006" t="s">
        <v>20</v>
      </c>
      <c r="D8" s="4006" t="s">
        <v>12</v>
      </c>
    </row>
    <row r="9" spans="1:4" ht="28">
      <c r="A9" s="4007" t="str">
        <f>HYPERLINK("#'Table 8'!A5", "Table 8")</f>
        <v>Table 8</v>
      </c>
      <c r="B9" s="4006" t="s">
        <v>19</v>
      </c>
      <c r="C9" s="4006" t="s">
        <v>20</v>
      </c>
      <c r="D9" s="4006" t="s">
        <v>14</v>
      </c>
    </row>
    <row r="10" spans="1:4" ht="28">
      <c r="A10" s="4007" t="str">
        <f>HYPERLINK("#'Table 9'!A5", "Table 9")</f>
        <v>Table 9</v>
      </c>
      <c r="B10" s="4006" t="s">
        <v>25</v>
      </c>
      <c r="C10" s="4006" t="s">
        <v>26</v>
      </c>
      <c r="D10" s="4006" t="s">
        <v>21</v>
      </c>
    </row>
    <row r="11" spans="1:4" ht="28">
      <c r="A11" s="4007" t="str">
        <f>HYPERLINK("#'Table 10'!A5", "Table 10")</f>
        <v>Table 10</v>
      </c>
      <c r="B11" s="4006" t="s">
        <v>25</v>
      </c>
      <c r="C11" s="4006" t="s">
        <v>26</v>
      </c>
      <c r="D11" s="4006" t="s">
        <v>12</v>
      </c>
    </row>
    <row r="12" spans="1:4" ht="28">
      <c r="A12" s="4007" t="str">
        <f>HYPERLINK("#'Table 11'!A5", "Table 11")</f>
        <v>Table 11</v>
      </c>
      <c r="B12" s="4006" t="s">
        <v>25</v>
      </c>
      <c r="C12" s="4006" t="s">
        <v>26</v>
      </c>
      <c r="D12" s="4006" t="s">
        <v>14</v>
      </c>
    </row>
    <row r="13" spans="1:4" ht="28">
      <c r="A13" s="4007" t="str">
        <f>HYPERLINK("#'Table 12'!A5", "Table 12")</f>
        <v>Table 12</v>
      </c>
      <c r="B13" s="4006" t="s">
        <v>30</v>
      </c>
      <c r="C13" s="4006" t="s">
        <v>31</v>
      </c>
      <c r="D13" s="4006" t="s">
        <v>7</v>
      </c>
    </row>
    <row r="14" spans="1:4" ht="28">
      <c r="A14" s="4007" t="str">
        <f>HYPERLINK("#'Table 13'!A5", "Table 13")</f>
        <v>Table 13</v>
      </c>
      <c r="B14" s="4006" t="s">
        <v>33</v>
      </c>
      <c r="C14" s="4006" t="s">
        <v>34</v>
      </c>
      <c r="D14" s="4006" t="s">
        <v>7</v>
      </c>
    </row>
    <row r="15" spans="1:4" ht="28">
      <c r="A15" s="4007" t="str">
        <f>HYPERLINK("#'Table 14'!A5", "Table 14")</f>
        <v>Table 14</v>
      </c>
      <c r="B15" s="4006" t="s">
        <v>36</v>
      </c>
      <c r="C15" s="4006" t="s">
        <v>37</v>
      </c>
      <c r="D15" s="4006" t="s">
        <v>7</v>
      </c>
    </row>
    <row r="16" spans="1:4" ht="28">
      <c r="A16" s="4007" t="str">
        <f>HYPERLINK("#'Table 15'!A5", "Table 15")</f>
        <v>Table 15</v>
      </c>
      <c r="B16" s="4006" t="s">
        <v>39</v>
      </c>
      <c r="C16" s="4006" t="s">
        <v>40</v>
      </c>
      <c r="D16" s="4006" t="s">
        <v>7</v>
      </c>
    </row>
    <row r="17" spans="1:4" ht="28">
      <c r="A17" s="4007" t="str">
        <f>HYPERLINK("#'Table 16'!A5", "Table 16")</f>
        <v>Table 16</v>
      </c>
      <c r="B17" s="4006" t="s">
        <v>42</v>
      </c>
      <c r="C17" s="4006" t="s">
        <v>43</v>
      </c>
      <c r="D17" s="4006" t="s">
        <v>7</v>
      </c>
    </row>
    <row r="18" spans="1:4" ht="14">
      <c r="A18" s="4007" t="str">
        <f>HYPERLINK("#'Table 17'!A5", "Table 17")</f>
        <v>Table 17</v>
      </c>
      <c r="B18" s="4006" t="s">
        <v>45</v>
      </c>
      <c r="C18" s="4006" t="s">
        <v>46</v>
      </c>
      <c r="D18" s="4006" t="s">
        <v>7</v>
      </c>
    </row>
    <row r="19" spans="1:4" ht="28">
      <c r="A19" s="4007" t="str">
        <f>HYPERLINK("#'Table 18'!A5", "Table 18")</f>
        <v>Table 18</v>
      </c>
      <c r="B19" s="4006" t="s">
        <v>48</v>
      </c>
      <c r="C19" s="4006" t="s">
        <v>49</v>
      </c>
      <c r="D19" s="4006" t="s">
        <v>7</v>
      </c>
    </row>
    <row r="20" spans="1:4" ht="14">
      <c r="A20" s="4007" t="str">
        <f>HYPERLINK("#'Table 19'!A5", "Table 19")</f>
        <v>Table 19</v>
      </c>
      <c r="B20" s="4006" t="s">
        <v>51</v>
      </c>
      <c r="C20" s="4006" t="s">
        <v>52</v>
      </c>
      <c r="D20" s="4006" t="s">
        <v>7</v>
      </c>
    </row>
    <row r="21" spans="1:4" ht="28">
      <c r="A21" s="4007" t="str">
        <f>HYPERLINK("#'Table 20'!A5", "Table 20")</f>
        <v>Table 20</v>
      </c>
      <c r="B21" s="4006" t="s">
        <v>54</v>
      </c>
      <c r="C21" s="4006" t="s">
        <v>55</v>
      </c>
      <c r="D21" s="4006" t="s">
        <v>7</v>
      </c>
    </row>
    <row r="22" spans="1:4" ht="14">
      <c r="A22" s="4007" t="str">
        <f>HYPERLINK("#'Table 21'!A5", "Table 21")</f>
        <v>Table 21</v>
      </c>
      <c r="B22" s="4006" t="s">
        <v>57</v>
      </c>
      <c r="C22" s="4006" t="s">
        <v>58</v>
      </c>
      <c r="D22" s="4006" t="s">
        <v>7</v>
      </c>
    </row>
    <row r="23" spans="1:4" ht="14">
      <c r="A23" s="4007" t="str">
        <f>HYPERLINK("#'Table 22'!A5", "Table 22")</f>
        <v>Table 22</v>
      </c>
      <c r="B23" s="4006" t="s">
        <v>60</v>
      </c>
      <c r="C23" s="4006" t="s">
        <v>58</v>
      </c>
      <c r="D23" s="4006" t="s">
        <v>7</v>
      </c>
    </row>
    <row r="24" spans="1:4" ht="14">
      <c r="A24" s="4007" t="str">
        <f>HYPERLINK("#'Table 23'!A5", "Table 23")</f>
        <v>Table 23</v>
      </c>
      <c r="B24" s="4006" t="s">
        <v>62</v>
      </c>
      <c r="C24" s="4006" t="s">
        <v>58</v>
      </c>
      <c r="D24" s="4006" t="s">
        <v>7</v>
      </c>
    </row>
    <row r="25" spans="1:4" ht="14">
      <c r="A25" s="4007" t="str">
        <f>HYPERLINK("#'Table 24'!A5", "Table 24")</f>
        <v>Table 24</v>
      </c>
      <c r="B25" s="4006" t="s">
        <v>64</v>
      </c>
      <c r="C25" s="4006" t="s">
        <v>65</v>
      </c>
      <c r="D25" s="4006" t="s">
        <v>7</v>
      </c>
    </row>
    <row r="26" spans="1:4" ht="14">
      <c r="A26" s="4007" t="str">
        <f>HYPERLINK("#'Table 25'!A5", "Table 25")</f>
        <v>Table 25</v>
      </c>
      <c r="B26" s="4006" t="s">
        <v>67</v>
      </c>
      <c r="C26" s="4006" t="s">
        <v>46</v>
      </c>
      <c r="D26" s="4006" t="s">
        <v>7</v>
      </c>
    </row>
    <row r="27" spans="1:4" ht="28">
      <c r="A27" s="4007" t="str">
        <f>HYPERLINK("#'Table 26'!A5", "Table 26")</f>
        <v>Table 26</v>
      </c>
      <c r="B27" s="4006" t="s">
        <v>69</v>
      </c>
      <c r="C27" s="4006" t="s">
        <v>70</v>
      </c>
      <c r="D27" s="4006" t="s">
        <v>7</v>
      </c>
    </row>
    <row r="28" spans="1:4" ht="28">
      <c r="A28" s="4007" t="str">
        <f>HYPERLINK("#'Table 27'!A5", "Table 27")</f>
        <v>Table 27</v>
      </c>
      <c r="B28" s="4006" t="s">
        <v>72</v>
      </c>
      <c r="C28" s="4006" t="s">
        <v>73</v>
      </c>
      <c r="D28" s="4006" t="s">
        <v>7</v>
      </c>
    </row>
    <row r="29" spans="1:4" ht="28">
      <c r="A29" s="4007" t="str">
        <f>HYPERLINK("#'Table 28'!A5", "Table 28")</f>
        <v>Table 28</v>
      </c>
      <c r="B29" s="4006" t="s">
        <v>75</v>
      </c>
      <c r="C29" s="4006" t="s">
        <v>76</v>
      </c>
      <c r="D29" s="4006" t="s">
        <v>7</v>
      </c>
    </row>
    <row r="30" spans="1:4" ht="28">
      <c r="A30" s="4007" t="str">
        <f>HYPERLINK("#'Table 29'!A5", "Table 29")</f>
        <v>Table 29</v>
      </c>
      <c r="B30" s="4006" t="s">
        <v>78</v>
      </c>
      <c r="C30" s="4006" t="s">
        <v>79</v>
      </c>
      <c r="D30" s="4006" t="s">
        <v>7</v>
      </c>
    </row>
    <row r="31" spans="1:4" ht="28">
      <c r="A31" s="4007" t="str">
        <f>HYPERLINK("#'Table 30'!A5", "Table 30")</f>
        <v>Table 30</v>
      </c>
      <c r="B31" s="4006" t="s">
        <v>81</v>
      </c>
      <c r="C31" s="4006" t="s">
        <v>82</v>
      </c>
      <c r="D31" s="4006" t="s">
        <v>7</v>
      </c>
    </row>
    <row r="32" spans="1:4" ht="28">
      <c r="A32" s="4007" t="str">
        <f>HYPERLINK("#'Table 31'!A5", "Table 31")</f>
        <v>Table 31</v>
      </c>
      <c r="B32" s="4006" t="s">
        <v>84</v>
      </c>
      <c r="C32" s="4006" t="s">
        <v>85</v>
      </c>
      <c r="D32" s="4006" t="s">
        <v>7</v>
      </c>
    </row>
    <row r="33" spans="1:4" ht="28">
      <c r="A33" s="4007" t="str">
        <f>HYPERLINK("#'Table 32'!A5", "Table 32")</f>
        <v>Table 32</v>
      </c>
      <c r="B33" s="4006" t="s">
        <v>87</v>
      </c>
      <c r="C33" s="4006" t="s">
        <v>88</v>
      </c>
      <c r="D33" s="4006" t="s">
        <v>7</v>
      </c>
    </row>
    <row r="34" spans="1:4" ht="14">
      <c r="A34" s="4007" t="str">
        <f>HYPERLINK("#'Table 33'!A5", "Table 33")</f>
        <v>Table 33</v>
      </c>
      <c r="B34" s="4006" t="s">
        <v>90</v>
      </c>
      <c r="C34" s="4006" t="s">
        <v>91</v>
      </c>
      <c r="D34" s="4006" t="s">
        <v>7</v>
      </c>
    </row>
    <row r="35" spans="1:4" ht="28">
      <c r="A35" s="4007" t="str">
        <f>HYPERLINK("#'Table 34'!A5", "Table 34")</f>
        <v>Table 34</v>
      </c>
      <c r="B35" s="4006" t="s">
        <v>93</v>
      </c>
      <c r="C35" s="4006" t="s">
        <v>94</v>
      </c>
      <c r="D35" s="4006" t="s">
        <v>7</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J26"/>
  <sheetViews>
    <sheetView workbookViewId="0">
      <selection activeCell="A6" sqref="A6:Z6"/>
    </sheetView>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47</v>
      </c>
    </row>
    <row r="6" spans="1:36" ht="42" customHeight="1">
      <c r="A6" s="4056" t="s">
        <v>182</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2258">
        <v>1021</v>
      </c>
      <c r="C11" s="2259">
        <v>542</v>
      </c>
      <c r="D11" s="2251">
        <v>479</v>
      </c>
      <c r="E11" s="2259">
        <v>79</v>
      </c>
      <c r="F11" s="2259">
        <v>169</v>
      </c>
      <c r="G11" s="2259">
        <v>154</v>
      </c>
      <c r="H11" s="2259">
        <v>188</v>
      </c>
      <c r="I11" s="2259">
        <v>207</v>
      </c>
      <c r="J11" s="2252">
        <v>224</v>
      </c>
      <c r="K11" s="2259">
        <v>92</v>
      </c>
      <c r="L11" s="2259">
        <v>78</v>
      </c>
      <c r="M11" s="2259">
        <v>105</v>
      </c>
      <c r="N11" s="2259">
        <v>44</v>
      </c>
      <c r="O11" s="2259">
        <v>98</v>
      </c>
      <c r="P11" s="2259">
        <v>11</v>
      </c>
      <c r="Q11" s="2259">
        <v>98</v>
      </c>
      <c r="R11" s="2259">
        <v>143</v>
      </c>
      <c r="S11" s="2259">
        <v>103</v>
      </c>
      <c r="T11" s="2259">
        <v>59</v>
      </c>
      <c r="U11" s="2259">
        <v>103</v>
      </c>
      <c r="V11" s="2253">
        <v>86</v>
      </c>
      <c r="W11" s="2259">
        <v>355</v>
      </c>
      <c r="X11" s="2259">
        <v>355</v>
      </c>
      <c r="Y11" s="2254">
        <v>253</v>
      </c>
      <c r="Z11" s="2259">
        <v>237</v>
      </c>
      <c r="AA11" s="2259">
        <v>271</v>
      </c>
      <c r="AB11" s="2259">
        <v>154</v>
      </c>
      <c r="AC11" s="2255">
        <v>359</v>
      </c>
      <c r="AD11" s="2259">
        <v>371</v>
      </c>
      <c r="AE11" s="2259">
        <v>292</v>
      </c>
      <c r="AF11" s="2259">
        <v>66</v>
      </c>
      <c r="AG11" s="2259">
        <v>28</v>
      </c>
      <c r="AH11" s="2256">
        <v>91</v>
      </c>
      <c r="AI11" s="2259">
        <v>439</v>
      </c>
      <c r="AJ11" s="2257">
        <v>399</v>
      </c>
    </row>
    <row r="12" spans="1:36" ht="14">
      <c r="A12" s="8" t="s">
        <v>136</v>
      </c>
      <c r="B12" s="2124">
        <v>1021</v>
      </c>
      <c r="C12" s="2123">
        <v>523</v>
      </c>
      <c r="D12" s="2116">
        <v>498</v>
      </c>
      <c r="E12" s="2123">
        <v>113</v>
      </c>
      <c r="F12" s="2123">
        <v>172</v>
      </c>
      <c r="G12" s="2123">
        <v>165</v>
      </c>
      <c r="H12" s="2123">
        <v>185</v>
      </c>
      <c r="I12" s="2123">
        <v>150</v>
      </c>
      <c r="J12" s="2117">
        <v>237</v>
      </c>
      <c r="K12" s="2123">
        <v>95</v>
      </c>
      <c r="L12" s="2123">
        <v>74</v>
      </c>
      <c r="M12" s="2123">
        <v>134</v>
      </c>
      <c r="N12" s="2123">
        <v>42</v>
      </c>
      <c r="O12" s="2123">
        <v>112</v>
      </c>
      <c r="P12" s="2123">
        <v>28</v>
      </c>
      <c r="Q12" s="2123">
        <v>86</v>
      </c>
      <c r="R12" s="2123">
        <v>140</v>
      </c>
      <c r="S12" s="2123">
        <v>87</v>
      </c>
      <c r="T12" s="2123">
        <v>49</v>
      </c>
      <c r="U12" s="2123">
        <v>89</v>
      </c>
      <c r="V12" s="2118">
        <v>84</v>
      </c>
      <c r="W12" s="2123">
        <v>286</v>
      </c>
      <c r="X12" s="2123">
        <v>338</v>
      </c>
      <c r="Y12" s="2119">
        <v>339</v>
      </c>
      <c r="Z12" s="2123">
        <v>365</v>
      </c>
      <c r="AA12" s="2123">
        <v>249</v>
      </c>
      <c r="AB12" s="2123">
        <v>126</v>
      </c>
      <c r="AC12" s="2120">
        <v>281</v>
      </c>
      <c r="AD12" s="2123">
        <v>359</v>
      </c>
      <c r="AE12" s="2123">
        <v>338</v>
      </c>
      <c r="AF12" s="2123">
        <v>63</v>
      </c>
      <c r="AG12" s="2123">
        <v>25</v>
      </c>
      <c r="AH12" s="2121">
        <v>63</v>
      </c>
      <c r="AI12" s="2123">
        <v>437</v>
      </c>
      <c r="AJ12" s="2122">
        <v>409</v>
      </c>
    </row>
    <row r="13" spans="1:36" ht="14">
      <c r="A13" s="4" t="s">
        <v>183</v>
      </c>
      <c r="B13" s="2132">
        <v>312</v>
      </c>
      <c r="C13" s="2133">
        <v>113</v>
      </c>
      <c r="D13" s="2125">
        <v>198</v>
      </c>
      <c r="E13" s="2133">
        <v>24</v>
      </c>
      <c r="F13" s="2133">
        <v>38</v>
      </c>
      <c r="G13" s="2133">
        <v>39</v>
      </c>
      <c r="H13" s="2133">
        <v>51</v>
      </c>
      <c r="I13" s="2133">
        <v>47</v>
      </c>
      <c r="J13" s="2126">
        <v>112</v>
      </c>
      <c r="K13" s="2133">
        <v>20</v>
      </c>
      <c r="L13" s="2133">
        <v>30</v>
      </c>
      <c r="M13" s="2133">
        <v>49</v>
      </c>
      <c r="N13" s="2133">
        <v>11</v>
      </c>
      <c r="O13" s="2133">
        <v>38</v>
      </c>
      <c r="P13" s="2133">
        <v>15</v>
      </c>
      <c r="Q13" s="2133">
        <v>24</v>
      </c>
      <c r="R13" s="2133">
        <v>44</v>
      </c>
      <c r="S13" s="2133">
        <v>23</v>
      </c>
      <c r="T13" s="2133">
        <v>15</v>
      </c>
      <c r="U13" s="2133">
        <v>23</v>
      </c>
      <c r="V13" s="2127">
        <v>18</v>
      </c>
      <c r="W13" s="2133">
        <v>75</v>
      </c>
      <c r="X13" s="2133">
        <v>112</v>
      </c>
      <c r="Y13" s="2128">
        <v>113</v>
      </c>
      <c r="Z13" s="2133">
        <v>94</v>
      </c>
      <c r="AA13" s="2133">
        <v>86</v>
      </c>
      <c r="AB13" s="2133">
        <v>47</v>
      </c>
      <c r="AC13" s="2129">
        <v>85</v>
      </c>
      <c r="AD13" s="2133">
        <v>193</v>
      </c>
      <c r="AE13" s="2133">
        <v>52</v>
      </c>
      <c r="AF13" s="2133">
        <v>16</v>
      </c>
      <c r="AG13" s="2133">
        <v>6</v>
      </c>
      <c r="AH13" s="2130">
        <v>24</v>
      </c>
      <c r="AI13" s="2133">
        <v>193</v>
      </c>
      <c r="AJ13" s="2131">
        <v>96</v>
      </c>
    </row>
    <row r="14" spans="1:36" ht="14">
      <c r="A14" s="4" t="s">
        <v>138</v>
      </c>
      <c r="B14" s="2195">
        <v>0.30509999999999998</v>
      </c>
      <c r="C14" s="2196">
        <v>0.2165</v>
      </c>
      <c r="D14" s="2188">
        <v>0.39829999999999999</v>
      </c>
      <c r="E14" s="2196">
        <v>0.21429999999999999</v>
      </c>
      <c r="F14" s="2196">
        <v>0.22289999999999999</v>
      </c>
      <c r="G14" s="2196">
        <v>0.2379</v>
      </c>
      <c r="H14" s="2196">
        <v>0.27760000000000001</v>
      </c>
      <c r="I14" s="2196">
        <v>0.31059999999999999</v>
      </c>
      <c r="J14" s="2189">
        <v>0.47310000000000002</v>
      </c>
      <c r="K14" s="2196">
        <v>0.21340000000000001</v>
      </c>
      <c r="L14" s="2196">
        <v>0.40429999999999999</v>
      </c>
      <c r="M14" s="2196">
        <v>0.36849999999999999</v>
      </c>
      <c r="N14" s="2196">
        <v>0.27389999999999998</v>
      </c>
      <c r="O14" s="2196">
        <v>0.33650000000000002</v>
      </c>
      <c r="P14" s="2196">
        <v>0.53610000000000002</v>
      </c>
      <c r="Q14" s="2196">
        <v>0.28289999999999998</v>
      </c>
      <c r="R14" s="2196">
        <v>0.31830000000000003</v>
      </c>
      <c r="S14" s="2196">
        <v>0.2651</v>
      </c>
      <c r="T14" s="2196">
        <v>0.31240000000000001</v>
      </c>
      <c r="U14" s="2196">
        <v>0.25829999999999997</v>
      </c>
      <c r="V14" s="2190">
        <v>0.20979999999999999</v>
      </c>
      <c r="W14" s="2196">
        <v>0.26250000000000001</v>
      </c>
      <c r="X14" s="2196">
        <v>0.33229999999999998</v>
      </c>
      <c r="Y14" s="2191">
        <v>0.33389999999999997</v>
      </c>
      <c r="Z14" s="2196">
        <v>0.25800000000000001</v>
      </c>
      <c r="AA14" s="2196">
        <v>0.34389999999999998</v>
      </c>
      <c r="AB14" s="2196">
        <v>0.37319999999999998</v>
      </c>
      <c r="AC14" s="2192">
        <v>0.30170000000000002</v>
      </c>
      <c r="AD14" s="2196">
        <v>0.53859999999999997</v>
      </c>
      <c r="AE14" s="2196">
        <v>0.15260000000000001</v>
      </c>
      <c r="AF14" s="2196">
        <v>0.2596</v>
      </c>
      <c r="AG14" s="2196">
        <v>0.22189999999999999</v>
      </c>
      <c r="AH14" s="2193">
        <v>0.3876</v>
      </c>
      <c r="AI14" s="2196">
        <v>0.44180000000000003</v>
      </c>
      <c r="AJ14" s="2194">
        <v>0.2361</v>
      </c>
    </row>
    <row r="15" spans="1:36" ht="14">
      <c r="A15" s="4" t="s">
        <v>184</v>
      </c>
      <c r="B15" s="2141">
        <v>238</v>
      </c>
      <c r="C15" s="2142">
        <v>118</v>
      </c>
      <c r="D15" s="2134">
        <v>121</v>
      </c>
      <c r="E15" s="2142">
        <v>30</v>
      </c>
      <c r="F15" s="2142">
        <v>50</v>
      </c>
      <c r="G15" s="2142">
        <v>38</v>
      </c>
      <c r="H15" s="2142">
        <v>37</v>
      </c>
      <c r="I15" s="2142">
        <v>32</v>
      </c>
      <c r="J15" s="2135">
        <v>51</v>
      </c>
      <c r="K15" s="2142">
        <v>29</v>
      </c>
      <c r="L15" s="2142">
        <v>15</v>
      </c>
      <c r="M15" s="2142">
        <v>39</v>
      </c>
      <c r="N15" s="2142">
        <v>8</v>
      </c>
      <c r="O15" s="2142">
        <v>21</v>
      </c>
      <c r="P15" s="2142">
        <v>0</v>
      </c>
      <c r="Q15" s="2142">
        <v>21</v>
      </c>
      <c r="R15" s="2142">
        <v>32</v>
      </c>
      <c r="S15" s="2142">
        <v>22</v>
      </c>
      <c r="T15" s="2142">
        <v>13</v>
      </c>
      <c r="U15" s="2142">
        <v>18</v>
      </c>
      <c r="V15" s="2136">
        <v>21</v>
      </c>
      <c r="W15" s="2142">
        <v>56</v>
      </c>
      <c r="X15" s="2142">
        <v>76</v>
      </c>
      <c r="Y15" s="2137">
        <v>98</v>
      </c>
      <c r="Z15" s="2142">
        <v>77</v>
      </c>
      <c r="AA15" s="2142">
        <v>66</v>
      </c>
      <c r="AB15" s="2142">
        <v>32</v>
      </c>
      <c r="AC15" s="2138">
        <v>64</v>
      </c>
      <c r="AD15" s="2142">
        <v>92</v>
      </c>
      <c r="AE15" s="2142">
        <v>60</v>
      </c>
      <c r="AF15" s="2142">
        <v>24</v>
      </c>
      <c r="AG15" s="2142">
        <v>7</v>
      </c>
      <c r="AH15" s="2139">
        <v>13</v>
      </c>
      <c r="AI15" s="2142">
        <v>102</v>
      </c>
      <c r="AJ15" s="2140">
        <v>99</v>
      </c>
    </row>
    <row r="16" spans="1:36" ht="14">
      <c r="A16" s="4" t="s">
        <v>138</v>
      </c>
      <c r="B16" s="2204">
        <v>0.2334</v>
      </c>
      <c r="C16" s="2205">
        <v>0.22459999999999999</v>
      </c>
      <c r="D16" s="2197">
        <v>0.24260000000000001</v>
      </c>
      <c r="E16" s="2205">
        <v>0.2646</v>
      </c>
      <c r="F16" s="2205">
        <v>0.29039999999999999</v>
      </c>
      <c r="G16" s="2205">
        <v>0.23319999999999999</v>
      </c>
      <c r="H16" s="2205">
        <v>0.19869999999999999</v>
      </c>
      <c r="I16" s="2205">
        <v>0.21590000000000001</v>
      </c>
      <c r="J16" s="2198">
        <v>0.21529999999999999</v>
      </c>
      <c r="K16" s="2205">
        <v>0.3024</v>
      </c>
      <c r="L16" s="2205">
        <v>0.20730000000000001</v>
      </c>
      <c r="M16" s="2205">
        <v>0.29409999999999997</v>
      </c>
      <c r="N16" s="2205">
        <v>0.18360000000000001</v>
      </c>
      <c r="O16" s="2205">
        <v>0.18379999999999999</v>
      </c>
      <c r="P16" s="2205">
        <v>0</v>
      </c>
      <c r="Q16" s="2205">
        <v>0.2384</v>
      </c>
      <c r="R16" s="2205">
        <v>0.2283</v>
      </c>
      <c r="S16" s="2205">
        <v>0.25659999999999999</v>
      </c>
      <c r="T16" s="2205">
        <v>0.26379999999999998</v>
      </c>
      <c r="U16" s="2205">
        <v>0.2016</v>
      </c>
      <c r="V16" s="2199">
        <v>0.2495</v>
      </c>
      <c r="W16" s="2205">
        <v>0.19539999999999999</v>
      </c>
      <c r="X16" s="2205">
        <v>0.22320000000000001</v>
      </c>
      <c r="Y16" s="2200">
        <v>0.28920000000000001</v>
      </c>
      <c r="Z16" s="2205">
        <v>0.2109</v>
      </c>
      <c r="AA16" s="2205">
        <v>0.26369999999999999</v>
      </c>
      <c r="AB16" s="2205">
        <v>0.254</v>
      </c>
      <c r="AC16" s="2201">
        <v>0.22650000000000001</v>
      </c>
      <c r="AD16" s="2205">
        <v>0.25540000000000002</v>
      </c>
      <c r="AE16" s="2205">
        <v>0.17799999999999999</v>
      </c>
      <c r="AF16" s="2205">
        <v>0.39019999999999999</v>
      </c>
      <c r="AG16" s="2205">
        <v>0.29549999999999998</v>
      </c>
      <c r="AH16" s="2202">
        <v>0.2099</v>
      </c>
      <c r="AI16" s="2205">
        <v>0.2331</v>
      </c>
      <c r="AJ16" s="2203">
        <v>0.24149999999999999</v>
      </c>
    </row>
    <row r="17" spans="1:36" ht="14">
      <c r="A17" s="4" t="s">
        <v>185</v>
      </c>
      <c r="B17" s="2150">
        <v>192</v>
      </c>
      <c r="C17" s="2151">
        <v>118</v>
      </c>
      <c r="D17" s="2143">
        <v>74</v>
      </c>
      <c r="E17" s="2151">
        <v>22</v>
      </c>
      <c r="F17" s="2151">
        <v>33</v>
      </c>
      <c r="G17" s="2151">
        <v>32</v>
      </c>
      <c r="H17" s="2151">
        <v>39</v>
      </c>
      <c r="I17" s="2151">
        <v>34</v>
      </c>
      <c r="J17" s="2144">
        <v>31</v>
      </c>
      <c r="K17" s="2151">
        <v>16</v>
      </c>
      <c r="L17" s="2151">
        <v>12</v>
      </c>
      <c r="M17" s="2151">
        <v>22</v>
      </c>
      <c r="N17" s="2151">
        <v>10</v>
      </c>
      <c r="O17" s="2151">
        <v>19</v>
      </c>
      <c r="P17" s="2151">
        <v>1</v>
      </c>
      <c r="Q17" s="2151">
        <v>19</v>
      </c>
      <c r="R17" s="2151">
        <v>27</v>
      </c>
      <c r="S17" s="2151">
        <v>16</v>
      </c>
      <c r="T17" s="2151">
        <v>9</v>
      </c>
      <c r="U17" s="2151">
        <v>23</v>
      </c>
      <c r="V17" s="2145">
        <v>18</v>
      </c>
      <c r="W17" s="2151">
        <v>56</v>
      </c>
      <c r="X17" s="2151">
        <v>68</v>
      </c>
      <c r="Y17" s="2146">
        <v>55</v>
      </c>
      <c r="Z17" s="2151">
        <v>92</v>
      </c>
      <c r="AA17" s="2151">
        <v>37</v>
      </c>
      <c r="AB17" s="2151">
        <v>18</v>
      </c>
      <c r="AC17" s="2147">
        <v>45</v>
      </c>
      <c r="AD17" s="2151">
        <v>44</v>
      </c>
      <c r="AE17" s="2151">
        <v>68</v>
      </c>
      <c r="AF17" s="2151">
        <v>15</v>
      </c>
      <c r="AG17" s="2151">
        <v>4</v>
      </c>
      <c r="AH17" s="2148">
        <v>6</v>
      </c>
      <c r="AI17" s="2151">
        <v>62</v>
      </c>
      <c r="AJ17" s="2149">
        <v>78</v>
      </c>
    </row>
    <row r="18" spans="1:36" ht="14">
      <c r="A18" s="4" t="s">
        <v>138</v>
      </c>
      <c r="B18" s="2213">
        <v>0.188</v>
      </c>
      <c r="C18" s="2214">
        <v>0.2253</v>
      </c>
      <c r="D18" s="2206">
        <v>0.14879999999999999</v>
      </c>
      <c r="E18" s="2214">
        <v>0.19689999999999999</v>
      </c>
      <c r="F18" s="2214">
        <v>0.19450000000000001</v>
      </c>
      <c r="G18" s="2214">
        <v>0.1933</v>
      </c>
      <c r="H18" s="2214">
        <v>0.214</v>
      </c>
      <c r="I18" s="2214">
        <v>0.22789999999999999</v>
      </c>
      <c r="J18" s="2207">
        <v>0.12970000000000001</v>
      </c>
      <c r="K18" s="2214">
        <v>0.1638</v>
      </c>
      <c r="L18" s="2214">
        <v>0.15679999999999999</v>
      </c>
      <c r="M18" s="2214">
        <v>0.16320000000000001</v>
      </c>
      <c r="N18" s="2214">
        <v>0.23569999999999999</v>
      </c>
      <c r="O18" s="2214">
        <v>0.17199999999999999</v>
      </c>
      <c r="P18" s="2214">
        <v>3.2000000000000001E-2</v>
      </c>
      <c r="Q18" s="2214">
        <v>0.2205</v>
      </c>
      <c r="R18" s="2214">
        <v>0.1946</v>
      </c>
      <c r="S18" s="2214">
        <v>0.18060000000000001</v>
      </c>
      <c r="T18" s="2214">
        <v>0.1782</v>
      </c>
      <c r="U18" s="2214">
        <v>0.26019999999999999</v>
      </c>
      <c r="V18" s="2208">
        <v>0.21299999999999999</v>
      </c>
      <c r="W18" s="2214">
        <v>0.19520000000000001</v>
      </c>
      <c r="X18" s="2214">
        <v>0.2009</v>
      </c>
      <c r="Y18" s="2209">
        <v>0.16300000000000001</v>
      </c>
      <c r="Z18" s="2214">
        <v>0.25290000000000001</v>
      </c>
      <c r="AA18" s="2214">
        <v>0.1474</v>
      </c>
      <c r="AB18" s="2214">
        <v>0.1424</v>
      </c>
      <c r="AC18" s="2210">
        <v>0.16</v>
      </c>
      <c r="AD18" s="2214">
        <v>0.123</v>
      </c>
      <c r="AE18" s="2214">
        <v>0.19969999999999999</v>
      </c>
      <c r="AF18" s="2214">
        <v>0.23780000000000001</v>
      </c>
      <c r="AG18" s="2214">
        <v>0.15160000000000001</v>
      </c>
      <c r="AH18" s="2211">
        <v>9.74E-2</v>
      </c>
      <c r="AI18" s="2214">
        <v>0.14080000000000001</v>
      </c>
      <c r="AJ18" s="2212">
        <v>0.18970000000000001</v>
      </c>
    </row>
    <row r="19" spans="1:36" ht="14">
      <c r="A19" s="4" t="s">
        <v>186</v>
      </c>
      <c r="B19" s="2159">
        <v>106</v>
      </c>
      <c r="C19" s="2160">
        <v>52</v>
      </c>
      <c r="D19" s="2152">
        <v>53</v>
      </c>
      <c r="E19" s="2160">
        <v>12</v>
      </c>
      <c r="F19" s="2160">
        <v>23</v>
      </c>
      <c r="G19" s="2160">
        <v>19</v>
      </c>
      <c r="H19" s="2160">
        <v>21</v>
      </c>
      <c r="I19" s="2160">
        <v>11</v>
      </c>
      <c r="J19" s="2153">
        <v>20</v>
      </c>
      <c r="K19" s="2160">
        <v>7</v>
      </c>
      <c r="L19" s="2160">
        <v>9</v>
      </c>
      <c r="M19" s="2160">
        <v>13</v>
      </c>
      <c r="N19" s="2160">
        <v>7</v>
      </c>
      <c r="O19" s="2160">
        <v>9</v>
      </c>
      <c r="P19" s="2160">
        <v>9</v>
      </c>
      <c r="Q19" s="2160">
        <v>7</v>
      </c>
      <c r="R19" s="2160">
        <v>10</v>
      </c>
      <c r="S19" s="2160">
        <v>13</v>
      </c>
      <c r="T19" s="2160">
        <v>4</v>
      </c>
      <c r="U19" s="2160">
        <v>11</v>
      </c>
      <c r="V19" s="2154">
        <v>8</v>
      </c>
      <c r="W19" s="2160">
        <v>27</v>
      </c>
      <c r="X19" s="2160">
        <v>38</v>
      </c>
      <c r="Y19" s="2155">
        <v>37</v>
      </c>
      <c r="Z19" s="2160">
        <v>30</v>
      </c>
      <c r="AA19" s="2160">
        <v>19</v>
      </c>
      <c r="AB19" s="2160">
        <v>10</v>
      </c>
      <c r="AC19" s="2156">
        <v>47</v>
      </c>
      <c r="AD19" s="2160">
        <v>9</v>
      </c>
      <c r="AE19" s="2160">
        <v>71</v>
      </c>
      <c r="AF19" s="2160">
        <v>3</v>
      </c>
      <c r="AG19" s="2160">
        <v>4</v>
      </c>
      <c r="AH19" s="2157">
        <v>6</v>
      </c>
      <c r="AI19" s="2160">
        <v>31</v>
      </c>
      <c r="AJ19" s="2158">
        <v>59</v>
      </c>
    </row>
    <row r="20" spans="1:36" ht="14">
      <c r="A20" s="4" t="s">
        <v>138</v>
      </c>
      <c r="B20" s="2222">
        <v>0.1036</v>
      </c>
      <c r="C20" s="2223">
        <v>9.9900000000000003E-2</v>
      </c>
      <c r="D20" s="2215">
        <v>0.1075</v>
      </c>
      <c r="E20" s="2223">
        <v>0.10489999999999999</v>
      </c>
      <c r="F20" s="2223">
        <v>0.1361</v>
      </c>
      <c r="G20" s="2223">
        <v>0.1149</v>
      </c>
      <c r="H20" s="2223">
        <v>0.113</v>
      </c>
      <c r="I20" s="2223">
        <v>7.4099999999999999E-2</v>
      </c>
      <c r="J20" s="2216">
        <v>8.2799999999999999E-2</v>
      </c>
      <c r="K20" s="2223">
        <v>7.1099999999999997E-2</v>
      </c>
      <c r="L20" s="2223">
        <v>0.1193</v>
      </c>
      <c r="M20" s="2223">
        <v>9.4700000000000006E-2</v>
      </c>
      <c r="N20" s="2223">
        <v>0.17230000000000001</v>
      </c>
      <c r="O20" s="2223">
        <v>7.6399999999999996E-2</v>
      </c>
      <c r="P20" s="2223">
        <v>0.30299999999999999</v>
      </c>
      <c r="Q20" s="2223">
        <v>7.9500000000000001E-2</v>
      </c>
      <c r="R20" s="2223">
        <v>6.8900000000000003E-2</v>
      </c>
      <c r="S20" s="2223">
        <v>0.15190000000000001</v>
      </c>
      <c r="T20" s="2223">
        <v>9.1200000000000003E-2</v>
      </c>
      <c r="U20" s="2223">
        <v>0.124</v>
      </c>
      <c r="V20" s="2217">
        <v>9.5299999999999996E-2</v>
      </c>
      <c r="W20" s="2223">
        <v>9.3899999999999997E-2</v>
      </c>
      <c r="X20" s="2223">
        <v>0.11269999999999999</v>
      </c>
      <c r="Y20" s="2218">
        <v>0.10920000000000001</v>
      </c>
      <c r="Z20" s="2223">
        <v>8.2199999999999995E-2</v>
      </c>
      <c r="AA20" s="2223">
        <v>7.6999999999999999E-2</v>
      </c>
      <c r="AB20" s="2223">
        <v>7.9899999999999999E-2</v>
      </c>
      <c r="AC20" s="2219">
        <v>0.16569999999999999</v>
      </c>
      <c r="AD20" s="2223">
        <v>2.6100000000000002E-2</v>
      </c>
      <c r="AE20" s="2223">
        <v>0.20899999999999999</v>
      </c>
      <c r="AF20" s="2223">
        <v>4.1099999999999998E-2</v>
      </c>
      <c r="AG20" s="2223">
        <v>0.16159999999999999</v>
      </c>
      <c r="AH20" s="2220">
        <v>8.9899999999999994E-2</v>
      </c>
      <c r="AI20" s="2223">
        <v>7.0000000000000007E-2</v>
      </c>
      <c r="AJ20" s="2221">
        <v>0.14399999999999999</v>
      </c>
    </row>
    <row r="21" spans="1:36" ht="14">
      <c r="A21" s="4" t="s">
        <v>187</v>
      </c>
      <c r="B21" s="2168">
        <v>56</v>
      </c>
      <c r="C21" s="2169">
        <v>30</v>
      </c>
      <c r="D21" s="2161">
        <v>26</v>
      </c>
      <c r="E21" s="2169">
        <v>8</v>
      </c>
      <c r="F21" s="2169">
        <v>5</v>
      </c>
      <c r="G21" s="2169">
        <v>10</v>
      </c>
      <c r="H21" s="2169">
        <v>13</v>
      </c>
      <c r="I21" s="2169">
        <v>13</v>
      </c>
      <c r="J21" s="2162">
        <v>7</v>
      </c>
      <c r="K21" s="2169">
        <v>6</v>
      </c>
      <c r="L21" s="2169">
        <v>4</v>
      </c>
      <c r="M21" s="2169">
        <v>5</v>
      </c>
      <c r="N21" s="2169">
        <v>1</v>
      </c>
      <c r="O21" s="2169">
        <v>10</v>
      </c>
      <c r="P21" s="2169">
        <v>0</v>
      </c>
      <c r="Q21" s="2169">
        <v>5</v>
      </c>
      <c r="R21" s="2169">
        <v>7</v>
      </c>
      <c r="S21" s="2169">
        <v>3</v>
      </c>
      <c r="T21" s="2169">
        <v>3</v>
      </c>
      <c r="U21" s="2169">
        <v>6</v>
      </c>
      <c r="V21" s="2163">
        <v>9</v>
      </c>
      <c r="W21" s="2169">
        <v>24</v>
      </c>
      <c r="X21" s="2169">
        <v>17</v>
      </c>
      <c r="Y21" s="2164">
        <v>12</v>
      </c>
      <c r="Z21" s="2169">
        <v>14</v>
      </c>
      <c r="AA21" s="2169">
        <v>16</v>
      </c>
      <c r="AB21" s="2169">
        <v>8</v>
      </c>
      <c r="AC21" s="2165">
        <v>18</v>
      </c>
      <c r="AD21" s="2169">
        <v>1</v>
      </c>
      <c r="AE21" s="2169">
        <v>47</v>
      </c>
      <c r="AF21" s="2169">
        <v>0</v>
      </c>
      <c r="AG21" s="2169">
        <v>1</v>
      </c>
      <c r="AH21" s="2166">
        <v>1</v>
      </c>
      <c r="AI21" s="2169">
        <v>14</v>
      </c>
      <c r="AJ21" s="2167">
        <v>33</v>
      </c>
    </row>
    <row r="22" spans="1:36" ht="14">
      <c r="A22" s="4" t="s">
        <v>138</v>
      </c>
      <c r="B22" s="2231">
        <v>5.5100000000000003E-2</v>
      </c>
      <c r="C22" s="2232">
        <v>5.79E-2</v>
      </c>
      <c r="D22" s="2224">
        <v>5.21E-2</v>
      </c>
      <c r="E22" s="2232">
        <v>7.1900000000000006E-2</v>
      </c>
      <c r="F22" s="2232">
        <v>3.04E-2</v>
      </c>
      <c r="G22" s="2232">
        <v>6.2E-2</v>
      </c>
      <c r="H22" s="2232">
        <v>6.83E-2</v>
      </c>
      <c r="I22" s="2232">
        <v>8.4199999999999997E-2</v>
      </c>
      <c r="J22" s="2225">
        <v>3.1300000000000001E-2</v>
      </c>
      <c r="K22" s="2232">
        <v>6.2E-2</v>
      </c>
      <c r="L22" s="2232">
        <v>4.7899999999999998E-2</v>
      </c>
      <c r="M22" s="2232">
        <v>3.4599999999999999E-2</v>
      </c>
      <c r="N22" s="2232">
        <v>1.5599999999999999E-2</v>
      </c>
      <c r="O22" s="2232">
        <v>8.7599999999999997E-2</v>
      </c>
      <c r="P22" s="2232">
        <v>0</v>
      </c>
      <c r="Q22" s="2232">
        <v>5.33E-2</v>
      </c>
      <c r="R22" s="2232">
        <v>4.7600000000000003E-2</v>
      </c>
      <c r="S22" s="2232">
        <v>3.2300000000000002E-2</v>
      </c>
      <c r="T22" s="2232">
        <v>5.6800000000000003E-2</v>
      </c>
      <c r="U22" s="2232">
        <v>6.93E-2</v>
      </c>
      <c r="V22" s="2226">
        <v>0.1032</v>
      </c>
      <c r="W22" s="2232">
        <v>8.5300000000000001E-2</v>
      </c>
      <c r="X22" s="2232">
        <v>5.0999999999999997E-2</v>
      </c>
      <c r="Y22" s="2227">
        <v>3.5200000000000002E-2</v>
      </c>
      <c r="Z22" s="2232">
        <v>3.8899999999999997E-2</v>
      </c>
      <c r="AA22" s="2232">
        <v>6.4100000000000004E-2</v>
      </c>
      <c r="AB22" s="2232">
        <v>6.0400000000000002E-2</v>
      </c>
      <c r="AC22" s="2228">
        <v>6.5799999999999997E-2</v>
      </c>
      <c r="AD22" s="2232">
        <v>3.2000000000000002E-3</v>
      </c>
      <c r="AE22" s="2232">
        <v>0.1381</v>
      </c>
      <c r="AF22" s="2232">
        <v>0</v>
      </c>
      <c r="AG22" s="2232">
        <v>0.04</v>
      </c>
      <c r="AH22" s="2229">
        <v>1.24E-2</v>
      </c>
      <c r="AI22" s="2232">
        <v>3.2199999999999999E-2</v>
      </c>
      <c r="AJ22" s="2230">
        <v>8.0299999999999996E-2</v>
      </c>
    </row>
    <row r="23" spans="1:36" ht="14">
      <c r="A23" s="4" t="s">
        <v>178</v>
      </c>
      <c r="B23" s="2177">
        <v>117</v>
      </c>
      <c r="C23" s="2178">
        <v>92</v>
      </c>
      <c r="D23" s="2170">
        <v>25</v>
      </c>
      <c r="E23" s="2178">
        <v>17</v>
      </c>
      <c r="F23" s="2178">
        <v>22</v>
      </c>
      <c r="G23" s="2178">
        <v>26</v>
      </c>
      <c r="H23" s="2178">
        <v>24</v>
      </c>
      <c r="I23" s="2178">
        <v>13</v>
      </c>
      <c r="J23" s="2171">
        <v>16</v>
      </c>
      <c r="K23" s="2178">
        <v>18</v>
      </c>
      <c r="L23" s="2178">
        <v>5</v>
      </c>
      <c r="M23" s="2178">
        <v>6</v>
      </c>
      <c r="N23" s="2178">
        <v>5</v>
      </c>
      <c r="O23" s="2178">
        <v>16</v>
      </c>
      <c r="P23" s="2178">
        <v>4</v>
      </c>
      <c r="Q23" s="2178">
        <v>11</v>
      </c>
      <c r="R23" s="2178">
        <v>20</v>
      </c>
      <c r="S23" s="2178">
        <v>10</v>
      </c>
      <c r="T23" s="2178">
        <v>5</v>
      </c>
      <c r="U23" s="2178">
        <v>8</v>
      </c>
      <c r="V23" s="2172">
        <v>11</v>
      </c>
      <c r="W23" s="2178">
        <v>48</v>
      </c>
      <c r="X23" s="2178">
        <v>27</v>
      </c>
      <c r="Y23" s="2173">
        <v>24</v>
      </c>
      <c r="Z23" s="2178">
        <v>57</v>
      </c>
      <c r="AA23" s="2178">
        <v>26</v>
      </c>
      <c r="AB23" s="2178">
        <v>11</v>
      </c>
      <c r="AC23" s="2174">
        <v>23</v>
      </c>
      <c r="AD23" s="2178">
        <v>19</v>
      </c>
      <c r="AE23" s="2178">
        <v>41</v>
      </c>
      <c r="AF23" s="2178">
        <v>4</v>
      </c>
      <c r="AG23" s="2178">
        <v>3</v>
      </c>
      <c r="AH23" s="2175">
        <v>13</v>
      </c>
      <c r="AI23" s="2178">
        <v>36</v>
      </c>
      <c r="AJ23" s="2176">
        <v>44</v>
      </c>
    </row>
    <row r="24" spans="1:36" ht="14">
      <c r="A24" s="8" t="s">
        <v>138</v>
      </c>
      <c r="B24" s="2241">
        <v>0.1148</v>
      </c>
      <c r="C24" s="2240">
        <v>0.17580000000000001</v>
      </c>
      <c r="D24" s="2233">
        <v>5.0700000000000002E-2</v>
      </c>
      <c r="E24" s="2240">
        <v>0.1474</v>
      </c>
      <c r="F24" s="2240">
        <v>0.1255</v>
      </c>
      <c r="G24" s="2240">
        <v>0.15870000000000001</v>
      </c>
      <c r="H24" s="2240">
        <v>0.12839999999999999</v>
      </c>
      <c r="I24" s="2240">
        <v>8.7300000000000003E-2</v>
      </c>
      <c r="J24" s="2234">
        <v>6.7699999999999996E-2</v>
      </c>
      <c r="K24" s="2240">
        <v>0.18740000000000001</v>
      </c>
      <c r="L24" s="2240">
        <v>6.4500000000000002E-2</v>
      </c>
      <c r="M24" s="2240">
        <v>4.4999999999999998E-2</v>
      </c>
      <c r="N24" s="2240">
        <v>0.1188</v>
      </c>
      <c r="O24" s="2240">
        <v>0.14360000000000001</v>
      </c>
      <c r="P24" s="2240">
        <v>0.12889999999999999</v>
      </c>
      <c r="Q24" s="2240">
        <v>0.1255</v>
      </c>
      <c r="R24" s="2240">
        <v>0.14230000000000001</v>
      </c>
      <c r="S24" s="2240">
        <v>0.11360000000000001</v>
      </c>
      <c r="T24" s="2240">
        <v>9.7600000000000006E-2</v>
      </c>
      <c r="U24" s="2240">
        <v>8.6599999999999996E-2</v>
      </c>
      <c r="V24" s="2235">
        <v>0.129</v>
      </c>
      <c r="W24" s="2240">
        <v>0.16769999999999999</v>
      </c>
      <c r="X24" s="2240">
        <v>7.9899999999999999E-2</v>
      </c>
      <c r="Y24" s="2236">
        <v>6.9500000000000006E-2</v>
      </c>
      <c r="Z24" s="2240">
        <v>0.15720000000000001</v>
      </c>
      <c r="AA24" s="2240">
        <v>0.10390000000000001</v>
      </c>
      <c r="AB24" s="2240">
        <v>9.0200000000000002E-2</v>
      </c>
      <c r="AC24" s="2237">
        <v>8.0299999999999996E-2</v>
      </c>
      <c r="AD24" s="2240">
        <v>5.3699999999999998E-2</v>
      </c>
      <c r="AE24" s="2240">
        <v>0.1227</v>
      </c>
      <c r="AF24" s="2240">
        <v>7.1300000000000002E-2</v>
      </c>
      <c r="AG24" s="2240">
        <v>0.1293</v>
      </c>
      <c r="AH24" s="2238">
        <v>0.2029</v>
      </c>
      <c r="AI24" s="2240">
        <v>8.2100000000000006E-2</v>
      </c>
      <c r="AJ24" s="2239">
        <v>0.10829999999999999</v>
      </c>
    </row>
    <row r="25" spans="1:36" ht="14">
      <c r="A25" s="4" t="s">
        <v>149</v>
      </c>
      <c r="B25" s="2186">
        <v>1021</v>
      </c>
      <c r="C25" s="2187">
        <v>523</v>
      </c>
      <c r="D25" s="2179">
        <v>498</v>
      </c>
      <c r="E25" s="2187">
        <v>113</v>
      </c>
      <c r="F25" s="2187">
        <v>172</v>
      </c>
      <c r="G25" s="2187">
        <v>165</v>
      </c>
      <c r="H25" s="2187">
        <v>185</v>
      </c>
      <c r="I25" s="2187">
        <v>150</v>
      </c>
      <c r="J25" s="2180">
        <v>237</v>
      </c>
      <c r="K25" s="2187">
        <v>95</v>
      </c>
      <c r="L25" s="2187">
        <v>74</v>
      </c>
      <c r="M25" s="2187">
        <v>134</v>
      </c>
      <c r="N25" s="2187">
        <v>42</v>
      </c>
      <c r="O25" s="2187">
        <v>112</v>
      </c>
      <c r="P25" s="2187">
        <v>28</v>
      </c>
      <c r="Q25" s="2187">
        <v>86</v>
      </c>
      <c r="R25" s="2187">
        <v>140</v>
      </c>
      <c r="S25" s="2187">
        <v>87</v>
      </c>
      <c r="T25" s="2187">
        <v>49</v>
      </c>
      <c r="U25" s="2187">
        <v>89</v>
      </c>
      <c r="V25" s="2181">
        <v>84</v>
      </c>
      <c r="W25" s="2187">
        <v>286</v>
      </c>
      <c r="X25" s="2187">
        <v>338</v>
      </c>
      <c r="Y25" s="2182">
        <v>339</v>
      </c>
      <c r="Z25" s="2187">
        <v>365</v>
      </c>
      <c r="AA25" s="2187">
        <v>249</v>
      </c>
      <c r="AB25" s="2187">
        <v>126</v>
      </c>
      <c r="AC25" s="2183">
        <v>281</v>
      </c>
      <c r="AD25" s="2187">
        <v>359</v>
      </c>
      <c r="AE25" s="2187">
        <v>338</v>
      </c>
      <c r="AF25" s="2187">
        <v>63</v>
      </c>
      <c r="AG25" s="2187">
        <v>25</v>
      </c>
      <c r="AH25" s="2184">
        <v>63</v>
      </c>
      <c r="AI25" s="2187">
        <v>437</v>
      </c>
      <c r="AJ25" s="2185">
        <v>409</v>
      </c>
    </row>
    <row r="26" spans="1:36" ht="14">
      <c r="A26" s="8" t="s">
        <v>138</v>
      </c>
      <c r="B26" s="2250">
        <v>1</v>
      </c>
      <c r="C26" s="2249">
        <v>1</v>
      </c>
      <c r="D26" s="2242">
        <v>1</v>
      </c>
      <c r="E26" s="2249">
        <v>1</v>
      </c>
      <c r="F26" s="2249">
        <v>0.99980000000000002</v>
      </c>
      <c r="G26" s="2249">
        <v>1</v>
      </c>
      <c r="H26" s="2249">
        <v>1</v>
      </c>
      <c r="I26" s="2249">
        <v>1</v>
      </c>
      <c r="J26" s="2243">
        <v>0.99990000000000001</v>
      </c>
      <c r="K26" s="2249">
        <v>1.0001</v>
      </c>
      <c r="L26" s="2249">
        <v>1.0001</v>
      </c>
      <c r="M26" s="2249">
        <v>1.0001</v>
      </c>
      <c r="N26" s="2249">
        <v>0.99990000000000001</v>
      </c>
      <c r="O26" s="2249">
        <v>0.99990000000000001</v>
      </c>
      <c r="P26" s="2249">
        <v>1</v>
      </c>
      <c r="Q26" s="2249">
        <v>1.0001</v>
      </c>
      <c r="R26" s="2249">
        <v>1</v>
      </c>
      <c r="S26" s="2249">
        <v>1.0001</v>
      </c>
      <c r="T26" s="2249">
        <v>1</v>
      </c>
      <c r="U26" s="2249">
        <v>1</v>
      </c>
      <c r="V26" s="2244">
        <v>0.99980000000000002</v>
      </c>
      <c r="W26" s="2249">
        <v>1</v>
      </c>
      <c r="X26" s="2249">
        <v>1</v>
      </c>
      <c r="Y26" s="2245">
        <v>1</v>
      </c>
      <c r="Z26" s="2249">
        <v>1.0001</v>
      </c>
      <c r="AA26" s="2249">
        <v>1</v>
      </c>
      <c r="AB26" s="2249">
        <v>1.0001</v>
      </c>
      <c r="AC26" s="2246">
        <v>1</v>
      </c>
      <c r="AD26" s="2249">
        <v>1</v>
      </c>
      <c r="AE26" s="2249">
        <v>1.0001</v>
      </c>
      <c r="AF26" s="2249">
        <v>1</v>
      </c>
      <c r="AG26" s="2249">
        <v>0.99990000000000001</v>
      </c>
      <c r="AH26" s="2247">
        <v>1.0001</v>
      </c>
      <c r="AI26" s="2249">
        <v>1</v>
      </c>
      <c r="AJ26" s="2248">
        <v>0.99990000000000001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J26"/>
  <sheetViews>
    <sheetView workbookViewId="0"/>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50</v>
      </c>
    </row>
    <row r="6" spans="1:36" ht="42" customHeight="1">
      <c r="A6" s="4056" t="s">
        <v>188</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2402">
        <v>1021</v>
      </c>
      <c r="C11" s="2403">
        <v>542</v>
      </c>
      <c r="D11" s="2395">
        <v>479</v>
      </c>
      <c r="E11" s="2403">
        <v>79</v>
      </c>
      <c r="F11" s="2403">
        <v>169</v>
      </c>
      <c r="G11" s="2403">
        <v>154</v>
      </c>
      <c r="H11" s="2403">
        <v>188</v>
      </c>
      <c r="I11" s="2403">
        <v>207</v>
      </c>
      <c r="J11" s="2396">
        <v>224</v>
      </c>
      <c r="K11" s="2403">
        <v>92</v>
      </c>
      <c r="L11" s="2403">
        <v>78</v>
      </c>
      <c r="M11" s="2403">
        <v>105</v>
      </c>
      <c r="N11" s="2403">
        <v>44</v>
      </c>
      <c r="O11" s="2403">
        <v>98</v>
      </c>
      <c r="P11" s="2403">
        <v>11</v>
      </c>
      <c r="Q11" s="2403">
        <v>98</v>
      </c>
      <c r="R11" s="2403">
        <v>143</v>
      </c>
      <c r="S11" s="2403">
        <v>103</v>
      </c>
      <c r="T11" s="2403">
        <v>59</v>
      </c>
      <c r="U11" s="2403">
        <v>103</v>
      </c>
      <c r="V11" s="2397">
        <v>86</v>
      </c>
      <c r="W11" s="2403">
        <v>355</v>
      </c>
      <c r="X11" s="2403">
        <v>355</v>
      </c>
      <c r="Y11" s="2398">
        <v>253</v>
      </c>
      <c r="Z11" s="2403">
        <v>237</v>
      </c>
      <c r="AA11" s="2403">
        <v>271</v>
      </c>
      <c r="AB11" s="2403">
        <v>154</v>
      </c>
      <c r="AC11" s="2399">
        <v>359</v>
      </c>
      <c r="AD11" s="2403">
        <v>371</v>
      </c>
      <c r="AE11" s="2403">
        <v>292</v>
      </c>
      <c r="AF11" s="2403">
        <v>66</v>
      </c>
      <c r="AG11" s="2403">
        <v>28</v>
      </c>
      <c r="AH11" s="2400">
        <v>91</v>
      </c>
      <c r="AI11" s="2403">
        <v>439</v>
      </c>
      <c r="AJ11" s="2401">
        <v>399</v>
      </c>
    </row>
    <row r="12" spans="1:36" ht="14">
      <c r="A12" s="8" t="s">
        <v>136</v>
      </c>
      <c r="B12" s="2268">
        <v>1021</v>
      </c>
      <c r="C12" s="2267">
        <v>523</v>
      </c>
      <c r="D12" s="2260">
        <v>498</v>
      </c>
      <c r="E12" s="2267">
        <v>113</v>
      </c>
      <c r="F12" s="2267">
        <v>172</v>
      </c>
      <c r="G12" s="2267">
        <v>165</v>
      </c>
      <c r="H12" s="2267">
        <v>185</v>
      </c>
      <c r="I12" s="2267">
        <v>150</v>
      </c>
      <c r="J12" s="2261">
        <v>237</v>
      </c>
      <c r="K12" s="2267">
        <v>95</v>
      </c>
      <c r="L12" s="2267">
        <v>74</v>
      </c>
      <c r="M12" s="2267">
        <v>134</v>
      </c>
      <c r="N12" s="2267">
        <v>42</v>
      </c>
      <c r="O12" s="2267">
        <v>112</v>
      </c>
      <c r="P12" s="2267">
        <v>28</v>
      </c>
      <c r="Q12" s="2267">
        <v>86</v>
      </c>
      <c r="R12" s="2267">
        <v>140</v>
      </c>
      <c r="S12" s="2267">
        <v>87</v>
      </c>
      <c r="T12" s="2267">
        <v>49</v>
      </c>
      <c r="U12" s="2267">
        <v>89</v>
      </c>
      <c r="V12" s="2262">
        <v>84</v>
      </c>
      <c r="W12" s="2267">
        <v>286</v>
      </c>
      <c r="X12" s="2267">
        <v>338</v>
      </c>
      <c r="Y12" s="2263">
        <v>339</v>
      </c>
      <c r="Z12" s="2267">
        <v>365</v>
      </c>
      <c r="AA12" s="2267">
        <v>249</v>
      </c>
      <c r="AB12" s="2267">
        <v>126</v>
      </c>
      <c r="AC12" s="2264">
        <v>281</v>
      </c>
      <c r="AD12" s="2267">
        <v>359</v>
      </c>
      <c r="AE12" s="2267">
        <v>338</v>
      </c>
      <c r="AF12" s="2267">
        <v>63</v>
      </c>
      <c r="AG12" s="2267">
        <v>25</v>
      </c>
      <c r="AH12" s="2265">
        <v>63</v>
      </c>
      <c r="AI12" s="2267">
        <v>437</v>
      </c>
      <c r="AJ12" s="2266">
        <v>409</v>
      </c>
    </row>
    <row r="13" spans="1:36" ht="14">
      <c r="A13" s="4" t="s">
        <v>183</v>
      </c>
      <c r="B13" s="2276">
        <v>307</v>
      </c>
      <c r="C13" s="2277">
        <v>107</v>
      </c>
      <c r="D13" s="2269">
        <v>201</v>
      </c>
      <c r="E13" s="2277">
        <v>28</v>
      </c>
      <c r="F13" s="2277">
        <v>30</v>
      </c>
      <c r="G13" s="2277">
        <v>39</v>
      </c>
      <c r="H13" s="2277">
        <v>50</v>
      </c>
      <c r="I13" s="2277">
        <v>47</v>
      </c>
      <c r="J13" s="2270">
        <v>114</v>
      </c>
      <c r="K13" s="2277">
        <v>27</v>
      </c>
      <c r="L13" s="2277">
        <v>18</v>
      </c>
      <c r="M13" s="2277">
        <v>39</v>
      </c>
      <c r="N13" s="2277">
        <v>14</v>
      </c>
      <c r="O13" s="2277">
        <v>35</v>
      </c>
      <c r="P13" s="2277">
        <v>17</v>
      </c>
      <c r="Q13" s="2277">
        <v>22</v>
      </c>
      <c r="R13" s="2277">
        <v>41</v>
      </c>
      <c r="S13" s="2277">
        <v>30</v>
      </c>
      <c r="T13" s="2277">
        <v>22</v>
      </c>
      <c r="U13" s="2277">
        <v>19</v>
      </c>
      <c r="V13" s="2271">
        <v>24</v>
      </c>
      <c r="W13" s="2277">
        <v>74</v>
      </c>
      <c r="X13" s="2277">
        <v>104</v>
      </c>
      <c r="Y13" s="2272">
        <v>118</v>
      </c>
      <c r="Z13" s="2277">
        <v>98</v>
      </c>
      <c r="AA13" s="2277">
        <v>74</v>
      </c>
      <c r="AB13" s="2277">
        <v>40</v>
      </c>
      <c r="AC13" s="2273">
        <v>96</v>
      </c>
      <c r="AD13" s="2277">
        <v>172</v>
      </c>
      <c r="AE13" s="2277">
        <v>60</v>
      </c>
      <c r="AF13" s="2277">
        <v>21</v>
      </c>
      <c r="AG13" s="2277">
        <v>4</v>
      </c>
      <c r="AH13" s="2274">
        <v>26</v>
      </c>
      <c r="AI13" s="2277">
        <v>181</v>
      </c>
      <c r="AJ13" s="2275">
        <v>105</v>
      </c>
    </row>
    <row r="14" spans="1:36" ht="14">
      <c r="A14" s="4" t="s">
        <v>138</v>
      </c>
      <c r="B14" s="2339">
        <v>0.30099999999999999</v>
      </c>
      <c r="C14" s="2340">
        <v>0.20369999999999999</v>
      </c>
      <c r="D14" s="2332">
        <v>0.40339999999999998</v>
      </c>
      <c r="E14" s="2340">
        <v>0.2495</v>
      </c>
      <c r="F14" s="2340">
        <v>0.17249999999999999</v>
      </c>
      <c r="G14" s="2340">
        <v>0.23469999999999999</v>
      </c>
      <c r="H14" s="2340">
        <v>0.26939999999999997</v>
      </c>
      <c r="I14" s="2340">
        <v>0.3115</v>
      </c>
      <c r="J14" s="2333">
        <v>0.48309999999999997</v>
      </c>
      <c r="K14" s="2340">
        <v>0.28560000000000002</v>
      </c>
      <c r="L14" s="2340">
        <v>0.2397</v>
      </c>
      <c r="M14" s="2340">
        <v>0.29580000000000001</v>
      </c>
      <c r="N14" s="2340">
        <v>0.32619999999999999</v>
      </c>
      <c r="O14" s="2340">
        <v>0.31369999999999998</v>
      </c>
      <c r="P14" s="2340">
        <v>0.59599999999999997</v>
      </c>
      <c r="Q14" s="2340">
        <v>0.25140000000000001</v>
      </c>
      <c r="R14" s="2340">
        <v>0.29260000000000003</v>
      </c>
      <c r="S14" s="2340">
        <v>0.34699999999999998</v>
      </c>
      <c r="T14" s="2340">
        <v>0.44230000000000003</v>
      </c>
      <c r="U14" s="2340">
        <v>0.2112</v>
      </c>
      <c r="V14" s="2334">
        <v>0.28610000000000002</v>
      </c>
      <c r="W14" s="2340">
        <v>0.25900000000000001</v>
      </c>
      <c r="X14" s="2340">
        <v>0.308</v>
      </c>
      <c r="Y14" s="2335">
        <v>0.3473</v>
      </c>
      <c r="Z14" s="2340">
        <v>0.26800000000000002</v>
      </c>
      <c r="AA14" s="2340">
        <v>0.2959</v>
      </c>
      <c r="AB14" s="2340">
        <v>0.31719999999999998</v>
      </c>
      <c r="AC14" s="2336">
        <v>0.34129999999999999</v>
      </c>
      <c r="AD14" s="2340">
        <v>0.48020000000000002</v>
      </c>
      <c r="AE14" s="2340">
        <v>0.1789</v>
      </c>
      <c r="AF14" s="2340">
        <v>0.3322</v>
      </c>
      <c r="AG14" s="2340">
        <v>0.14940000000000001</v>
      </c>
      <c r="AH14" s="2337">
        <v>0.41360000000000002</v>
      </c>
      <c r="AI14" s="2340">
        <v>0.41289999999999999</v>
      </c>
      <c r="AJ14" s="2338">
        <v>0.25580000000000003</v>
      </c>
    </row>
    <row r="15" spans="1:36" ht="14">
      <c r="A15" s="4" t="s">
        <v>184</v>
      </c>
      <c r="B15" s="2285">
        <v>266</v>
      </c>
      <c r="C15" s="2286">
        <v>128</v>
      </c>
      <c r="D15" s="2278">
        <v>138</v>
      </c>
      <c r="E15" s="2286">
        <v>25</v>
      </c>
      <c r="F15" s="2286">
        <v>52</v>
      </c>
      <c r="G15" s="2286">
        <v>47</v>
      </c>
      <c r="H15" s="2286">
        <v>43</v>
      </c>
      <c r="I15" s="2286">
        <v>40</v>
      </c>
      <c r="J15" s="2279">
        <v>60</v>
      </c>
      <c r="K15" s="2286">
        <v>25</v>
      </c>
      <c r="L15" s="2286">
        <v>24</v>
      </c>
      <c r="M15" s="2286">
        <v>43</v>
      </c>
      <c r="N15" s="2286">
        <v>10</v>
      </c>
      <c r="O15" s="2286">
        <v>23</v>
      </c>
      <c r="P15" s="2286">
        <v>5</v>
      </c>
      <c r="Q15" s="2286">
        <v>22</v>
      </c>
      <c r="R15" s="2286">
        <v>37</v>
      </c>
      <c r="S15" s="2286">
        <v>21</v>
      </c>
      <c r="T15" s="2286">
        <v>9</v>
      </c>
      <c r="U15" s="2286">
        <v>25</v>
      </c>
      <c r="V15" s="2280">
        <v>22</v>
      </c>
      <c r="W15" s="2286">
        <v>64</v>
      </c>
      <c r="X15" s="2286">
        <v>99</v>
      </c>
      <c r="Y15" s="2281">
        <v>94</v>
      </c>
      <c r="Z15" s="2286">
        <v>87</v>
      </c>
      <c r="AA15" s="2286">
        <v>62</v>
      </c>
      <c r="AB15" s="2286">
        <v>38</v>
      </c>
      <c r="AC15" s="2282">
        <v>80</v>
      </c>
      <c r="AD15" s="2286">
        <v>100</v>
      </c>
      <c r="AE15" s="2286">
        <v>80</v>
      </c>
      <c r="AF15" s="2286">
        <v>21</v>
      </c>
      <c r="AG15" s="2286">
        <v>5</v>
      </c>
      <c r="AH15" s="2283">
        <v>12</v>
      </c>
      <c r="AI15" s="2286">
        <v>104</v>
      </c>
      <c r="AJ15" s="2284">
        <v>111</v>
      </c>
    </row>
    <row r="16" spans="1:36" ht="14">
      <c r="A16" s="4" t="s">
        <v>138</v>
      </c>
      <c r="B16" s="2348">
        <v>0.2606</v>
      </c>
      <c r="C16" s="2349">
        <v>0.24510000000000001</v>
      </c>
      <c r="D16" s="2341">
        <v>0.27679999999999999</v>
      </c>
      <c r="E16" s="2349">
        <v>0.22370000000000001</v>
      </c>
      <c r="F16" s="2349">
        <v>0.30099999999999999</v>
      </c>
      <c r="G16" s="2349">
        <v>0.2823</v>
      </c>
      <c r="H16" s="2349">
        <v>0.2306</v>
      </c>
      <c r="I16" s="2349">
        <v>0.26719999999999999</v>
      </c>
      <c r="J16" s="2342">
        <v>0.25290000000000001</v>
      </c>
      <c r="K16" s="2349">
        <v>0.26469999999999999</v>
      </c>
      <c r="L16" s="2349">
        <v>0.32400000000000001</v>
      </c>
      <c r="M16" s="2349">
        <v>0.32540000000000002</v>
      </c>
      <c r="N16" s="2349">
        <v>0.23910000000000001</v>
      </c>
      <c r="O16" s="2349">
        <v>0.20349999999999999</v>
      </c>
      <c r="P16" s="2349">
        <v>0.16009999999999999</v>
      </c>
      <c r="Q16" s="2349">
        <v>0.26050000000000001</v>
      </c>
      <c r="R16" s="2349">
        <v>0.2621</v>
      </c>
      <c r="S16" s="2349">
        <v>0.2465</v>
      </c>
      <c r="T16" s="2349">
        <v>0.17860000000000001</v>
      </c>
      <c r="U16" s="2349">
        <v>0.28089999999999998</v>
      </c>
      <c r="V16" s="2343">
        <v>0.26019999999999999</v>
      </c>
      <c r="W16" s="2349">
        <v>0.2228</v>
      </c>
      <c r="X16" s="2349">
        <v>0.29139999999999999</v>
      </c>
      <c r="Y16" s="2344">
        <v>0.2767</v>
      </c>
      <c r="Z16" s="2349">
        <v>0.2369</v>
      </c>
      <c r="AA16" s="2349">
        <v>0.24879999999999999</v>
      </c>
      <c r="AB16" s="2349">
        <v>0.30149999999999999</v>
      </c>
      <c r="AC16" s="2345">
        <v>0.28349999999999997</v>
      </c>
      <c r="AD16" s="2349">
        <v>0.27979999999999999</v>
      </c>
      <c r="AE16" s="2349">
        <v>0.23749999999999999</v>
      </c>
      <c r="AF16" s="2349">
        <v>0.33029999999999998</v>
      </c>
      <c r="AG16" s="2349">
        <v>0.20849999999999999</v>
      </c>
      <c r="AH16" s="2346">
        <v>0.18459999999999999</v>
      </c>
      <c r="AI16" s="2349">
        <v>0.2366</v>
      </c>
      <c r="AJ16" s="2347">
        <v>0.27179999999999999</v>
      </c>
    </row>
    <row r="17" spans="1:36" ht="14">
      <c r="A17" s="4" t="s">
        <v>185</v>
      </c>
      <c r="B17" s="2294">
        <v>218</v>
      </c>
      <c r="C17" s="2295">
        <v>139</v>
      </c>
      <c r="D17" s="2287">
        <v>79</v>
      </c>
      <c r="E17" s="2295">
        <v>30</v>
      </c>
      <c r="F17" s="2295">
        <v>49</v>
      </c>
      <c r="G17" s="2295">
        <v>33</v>
      </c>
      <c r="H17" s="2295">
        <v>50</v>
      </c>
      <c r="I17" s="2295">
        <v>31</v>
      </c>
      <c r="J17" s="2288">
        <v>24</v>
      </c>
      <c r="K17" s="2295">
        <v>19</v>
      </c>
      <c r="L17" s="2295">
        <v>16</v>
      </c>
      <c r="M17" s="2295">
        <v>29</v>
      </c>
      <c r="N17" s="2295">
        <v>6</v>
      </c>
      <c r="O17" s="2295">
        <v>27</v>
      </c>
      <c r="P17" s="2295">
        <v>3</v>
      </c>
      <c r="Q17" s="2295">
        <v>21</v>
      </c>
      <c r="R17" s="2295">
        <v>30</v>
      </c>
      <c r="S17" s="2295">
        <v>19</v>
      </c>
      <c r="T17" s="2295">
        <v>9</v>
      </c>
      <c r="U17" s="2295">
        <v>22</v>
      </c>
      <c r="V17" s="2289">
        <v>17</v>
      </c>
      <c r="W17" s="2295">
        <v>62</v>
      </c>
      <c r="X17" s="2295">
        <v>76</v>
      </c>
      <c r="Y17" s="2290">
        <v>66</v>
      </c>
      <c r="Z17" s="2295">
        <v>85</v>
      </c>
      <c r="AA17" s="2295">
        <v>61</v>
      </c>
      <c r="AB17" s="2295">
        <v>21</v>
      </c>
      <c r="AC17" s="2291">
        <v>51</v>
      </c>
      <c r="AD17" s="2295">
        <v>48</v>
      </c>
      <c r="AE17" s="2295">
        <v>83</v>
      </c>
      <c r="AF17" s="2295">
        <v>15</v>
      </c>
      <c r="AG17" s="2295">
        <v>7</v>
      </c>
      <c r="AH17" s="2292">
        <v>11</v>
      </c>
      <c r="AI17" s="2295">
        <v>88</v>
      </c>
      <c r="AJ17" s="2293">
        <v>85</v>
      </c>
    </row>
    <row r="18" spans="1:36" ht="14">
      <c r="A18" s="4" t="s">
        <v>138</v>
      </c>
      <c r="B18" s="2357">
        <v>0.2137</v>
      </c>
      <c r="C18" s="2358">
        <v>0.26579999999999998</v>
      </c>
      <c r="D18" s="2350">
        <v>0.15909999999999999</v>
      </c>
      <c r="E18" s="2358">
        <v>0.2681</v>
      </c>
      <c r="F18" s="2358">
        <v>0.28439999999999999</v>
      </c>
      <c r="G18" s="2358">
        <v>0.2001</v>
      </c>
      <c r="H18" s="2358">
        <v>0.2732</v>
      </c>
      <c r="I18" s="2358">
        <v>0.20860000000000001</v>
      </c>
      <c r="J18" s="2351">
        <v>0.10299999999999999</v>
      </c>
      <c r="K18" s="2358">
        <v>0.20039999999999999</v>
      </c>
      <c r="L18" s="2358">
        <v>0.21260000000000001</v>
      </c>
      <c r="M18" s="2358">
        <v>0.21609999999999999</v>
      </c>
      <c r="N18" s="2358">
        <v>0.15</v>
      </c>
      <c r="O18" s="2358">
        <v>0.24199999999999999</v>
      </c>
      <c r="P18" s="2358">
        <v>0.115</v>
      </c>
      <c r="Q18" s="2358">
        <v>0.2457</v>
      </c>
      <c r="R18" s="2358">
        <v>0.214</v>
      </c>
      <c r="S18" s="2358">
        <v>0.21390000000000001</v>
      </c>
      <c r="T18" s="2358">
        <v>0.18310000000000001</v>
      </c>
      <c r="U18" s="2358">
        <v>0.24229999999999999</v>
      </c>
      <c r="V18" s="2352">
        <v>0.19620000000000001</v>
      </c>
      <c r="W18" s="2358">
        <v>0.21690000000000001</v>
      </c>
      <c r="X18" s="2358">
        <v>0.22359999999999999</v>
      </c>
      <c r="Y18" s="2353">
        <v>0.1948</v>
      </c>
      <c r="Z18" s="2358">
        <v>0.23269999999999999</v>
      </c>
      <c r="AA18" s="2358">
        <v>0.246</v>
      </c>
      <c r="AB18" s="2358">
        <v>0.1661</v>
      </c>
      <c r="AC18" s="2354">
        <v>0.1817</v>
      </c>
      <c r="AD18" s="2358">
        <v>0.1333</v>
      </c>
      <c r="AE18" s="2358">
        <v>0.24540000000000001</v>
      </c>
      <c r="AF18" s="2358">
        <v>0.23400000000000001</v>
      </c>
      <c r="AG18" s="2358">
        <v>0.28120000000000001</v>
      </c>
      <c r="AH18" s="2355">
        <v>0.1678</v>
      </c>
      <c r="AI18" s="2358">
        <v>0.2009</v>
      </c>
      <c r="AJ18" s="2356">
        <v>0.2082</v>
      </c>
    </row>
    <row r="19" spans="1:36" ht="14">
      <c r="A19" s="4" t="s">
        <v>186</v>
      </c>
      <c r="B19" s="2303">
        <v>62</v>
      </c>
      <c r="C19" s="2304">
        <v>31</v>
      </c>
      <c r="D19" s="2296">
        <v>31</v>
      </c>
      <c r="E19" s="2304">
        <v>5</v>
      </c>
      <c r="F19" s="2304">
        <v>19</v>
      </c>
      <c r="G19" s="2304">
        <v>9</v>
      </c>
      <c r="H19" s="2304">
        <v>11</v>
      </c>
      <c r="I19" s="2304">
        <v>6</v>
      </c>
      <c r="J19" s="2297">
        <v>11</v>
      </c>
      <c r="K19" s="2304">
        <v>2</v>
      </c>
      <c r="L19" s="2304">
        <v>8</v>
      </c>
      <c r="M19" s="2304">
        <v>13</v>
      </c>
      <c r="N19" s="2304">
        <v>4</v>
      </c>
      <c r="O19" s="2304">
        <v>7</v>
      </c>
      <c r="P19" s="2304">
        <v>0</v>
      </c>
      <c r="Q19" s="2304">
        <v>2</v>
      </c>
      <c r="R19" s="2304">
        <v>5</v>
      </c>
      <c r="S19" s="2304">
        <v>7</v>
      </c>
      <c r="T19" s="2304">
        <v>2</v>
      </c>
      <c r="U19" s="2304">
        <v>4</v>
      </c>
      <c r="V19" s="2298">
        <v>8</v>
      </c>
      <c r="W19" s="2304">
        <v>19</v>
      </c>
      <c r="X19" s="2304">
        <v>21</v>
      </c>
      <c r="Y19" s="2299">
        <v>22</v>
      </c>
      <c r="Z19" s="2304">
        <v>18</v>
      </c>
      <c r="AA19" s="2304">
        <v>13</v>
      </c>
      <c r="AB19" s="2304">
        <v>6</v>
      </c>
      <c r="AC19" s="2300">
        <v>24</v>
      </c>
      <c r="AD19" s="2304">
        <v>7</v>
      </c>
      <c r="AE19" s="2304">
        <v>45</v>
      </c>
      <c r="AF19" s="2304">
        <v>3</v>
      </c>
      <c r="AG19" s="2304">
        <v>1</v>
      </c>
      <c r="AH19" s="2301">
        <v>2</v>
      </c>
      <c r="AI19" s="2304">
        <v>14</v>
      </c>
      <c r="AJ19" s="2302">
        <v>38</v>
      </c>
    </row>
    <row r="20" spans="1:36" ht="14">
      <c r="A20" s="4" t="s">
        <v>138</v>
      </c>
      <c r="B20" s="2366">
        <v>6.0499999999999998E-2</v>
      </c>
      <c r="C20" s="2367">
        <v>5.9299999999999999E-2</v>
      </c>
      <c r="D20" s="2359">
        <v>6.1699999999999998E-2</v>
      </c>
      <c r="E20" s="2367">
        <v>4.7E-2</v>
      </c>
      <c r="F20" s="2367">
        <v>0.1129</v>
      </c>
      <c r="G20" s="2367">
        <v>5.4100000000000002E-2</v>
      </c>
      <c r="H20" s="2367">
        <v>5.9700000000000003E-2</v>
      </c>
      <c r="I20" s="2367">
        <v>4.2200000000000001E-2</v>
      </c>
      <c r="J20" s="2360">
        <v>4.5499999999999999E-2</v>
      </c>
      <c r="K20" s="2367">
        <v>2.4899999999999999E-2</v>
      </c>
      <c r="L20" s="2367">
        <v>0.10440000000000001</v>
      </c>
      <c r="M20" s="2367">
        <v>9.7000000000000003E-2</v>
      </c>
      <c r="N20" s="2367">
        <v>0.10580000000000001</v>
      </c>
      <c r="O20" s="2367">
        <v>6.4699999999999994E-2</v>
      </c>
      <c r="P20" s="2367">
        <v>0</v>
      </c>
      <c r="Q20" s="2367">
        <v>1.84E-2</v>
      </c>
      <c r="R20" s="2367">
        <v>3.8899999999999997E-2</v>
      </c>
      <c r="S20" s="2367">
        <v>8.1299999999999997E-2</v>
      </c>
      <c r="T20" s="2367">
        <v>3.2599999999999997E-2</v>
      </c>
      <c r="U20" s="2367">
        <v>4.2099999999999999E-2</v>
      </c>
      <c r="V20" s="2361">
        <v>9.0200000000000002E-2</v>
      </c>
      <c r="W20" s="2367">
        <v>6.5500000000000003E-2</v>
      </c>
      <c r="X20" s="2367">
        <v>6.0999999999999999E-2</v>
      </c>
      <c r="Y20" s="2362">
        <v>6.59E-2</v>
      </c>
      <c r="Z20" s="2367">
        <v>5.04E-2</v>
      </c>
      <c r="AA20" s="2367">
        <v>5.2499999999999998E-2</v>
      </c>
      <c r="AB20" s="2367">
        <v>5.1499999999999997E-2</v>
      </c>
      <c r="AC20" s="2363">
        <v>8.4699999999999998E-2</v>
      </c>
      <c r="AD20" s="2367">
        <v>1.9300000000000001E-2</v>
      </c>
      <c r="AE20" s="2367">
        <v>0.13350000000000001</v>
      </c>
      <c r="AF20" s="2367">
        <v>4.3900000000000002E-2</v>
      </c>
      <c r="AG20" s="2367">
        <v>3.4599999999999999E-2</v>
      </c>
      <c r="AH20" s="2364">
        <v>3.61E-2</v>
      </c>
      <c r="AI20" s="2367">
        <v>3.2199999999999999E-2</v>
      </c>
      <c r="AJ20" s="2365">
        <v>9.4100000000000003E-2</v>
      </c>
    </row>
    <row r="21" spans="1:36" ht="14">
      <c r="A21" s="4" t="s">
        <v>187</v>
      </c>
      <c r="B21" s="2312">
        <v>31</v>
      </c>
      <c r="C21" s="2313">
        <v>13</v>
      </c>
      <c r="D21" s="2305">
        <v>17</v>
      </c>
      <c r="E21" s="2313">
        <v>3</v>
      </c>
      <c r="F21" s="2313">
        <v>2</v>
      </c>
      <c r="G21" s="2313">
        <v>9</v>
      </c>
      <c r="H21" s="2313">
        <v>5</v>
      </c>
      <c r="I21" s="2313">
        <v>9</v>
      </c>
      <c r="J21" s="2306">
        <v>3</v>
      </c>
      <c r="K21" s="2313">
        <v>3</v>
      </c>
      <c r="L21" s="2313">
        <v>3</v>
      </c>
      <c r="M21" s="2313">
        <v>2</v>
      </c>
      <c r="N21" s="2313">
        <v>0</v>
      </c>
      <c r="O21" s="2313">
        <v>6</v>
      </c>
      <c r="P21" s="2313">
        <v>0</v>
      </c>
      <c r="Q21" s="2313">
        <v>6</v>
      </c>
      <c r="R21" s="2313">
        <v>4</v>
      </c>
      <c r="S21" s="2313">
        <v>1</v>
      </c>
      <c r="T21" s="2313">
        <v>1</v>
      </c>
      <c r="U21" s="2313">
        <v>4</v>
      </c>
      <c r="V21" s="2307">
        <v>2</v>
      </c>
      <c r="W21" s="2313">
        <v>11</v>
      </c>
      <c r="X21" s="2313">
        <v>11</v>
      </c>
      <c r="Y21" s="2308">
        <v>7</v>
      </c>
      <c r="Z21" s="2313">
        <v>7</v>
      </c>
      <c r="AA21" s="2313">
        <v>9</v>
      </c>
      <c r="AB21" s="2313">
        <v>6</v>
      </c>
      <c r="AC21" s="2309">
        <v>9</v>
      </c>
      <c r="AD21" s="2313">
        <v>1</v>
      </c>
      <c r="AE21" s="2313">
        <v>22</v>
      </c>
      <c r="AF21" s="2313">
        <v>1</v>
      </c>
      <c r="AG21" s="2313">
        <v>4</v>
      </c>
      <c r="AH21" s="2310">
        <v>0</v>
      </c>
      <c r="AI21" s="2313">
        <v>8</v>
      </c>
      <c r="AJ21" s="2311">
        <v>19</v>
      </c>
    </row>
    <row r="22" spans="1:36" ht="14">
      <c r="A22" s="4" t="s">
        <v>138</v>
      </c>
      <c r="B22" s="2375">
        <v>3.0200000000000001E-2</v>
      </c>
      <c r="C22" s="2376">
        <v>2.5600000000000001E-2</v>
      </c>
      <c r="D22" s="2368">
        <v>3.5099999999999999E-2</v>
      </c>
      <c r="E22" s="2376">
        <v>2.93E-2</v>
      </c>
      <c r="F22" s="2376">
        <v>9.1000000000000004E-3</v>
      </c>
      <c r="G22" s="2376">
        <v>5.33E-2</v>
      </c>
      <c r="H22" s="2376">
        <v>2.7199999999999998E-2</v>
      </c>
      <c r="I22" s="2376">
        <v>5.8599999999999999E-2</v>
      </c>
      <c r="J22" s="2369">
        <v>1.41E-2</v>
      </c>
      <c r="K22" s="2376">
        <v>2.6599999999999999E-2</v>
      </c>
      <c r="L22" s="2376">
        <v>3.6799999999999999E-2</v>
      </c>
      <c r="M22" s="2376">
        <v>1.67E-2</v>
      </c>
      <c r="N22" s="2376">
        <v>0</v>
      </c>
      <c r="O22" s="2376">
        <v>5.4699999999999999E-2</v>
      </c>
      <c r="P22" s="2376">
        <v>0</v>
      </c>
      <c r="Q22" s="2376">
        <v>6.6400000000000001E-2</v>
      </c>
      <c r="R22" s="2376">
        <v>3.0599999999999999E-2</v>
      </c>
      <c r="S22" s="2376">
        <v>1.0699999999999999E-2</v>
      </c>
      <c r="T22" s="2376">
        <v>1.84E-2</v>
      </c>
      <c r="U22" s="2376">
        <v>4.2700000000000002E-2</v>
      </c>
      <c r="V22" s="2370">
        <v>1.9E-2</v>
      </c>
      <c r="W22" s="2376">
        <v>3.78E-2</v>
      </c>
      <c r="X22" s="2376">
        <v>3.1199999999999999E-2</v>
      </c>
      <c r="Y22" s="2371">
        <v>2.1600000000000001E-2</v>
      </c>
      <c r="Z22" s="2376">
        <v>1.8700000000000001E-2</v>
      </c>
      <c r="AA22" s="2376">
        <v>3.7999999999999999E-2</v>
      </c>
      <c r="AB22" s="2376">
        <v>4.3999999999999997E-2</v>
      </c>
      <c r="AC22" s="2372">
        <v>3.2000000000000001E-2</v>
      </c>
      <c r="AD22" s="2376">
        <v>2.8999999999999998E-3</v>
      </c>
      <c r="AE22" s="2376">
        <v>6.6500000000000004E-2</v>
      </c>
      <c r="AF22" s="2376">
        <v>8.5000000000000006E-3</v>
      </c>
      <c r="AG22" s="2376">
        <v>0.1527</v>
      </c>
      <c r="AH22" s="2373">
        <v>3.5999999999999999E-3</v>
      </c>
      <c r="AI22" s="2376">
        <v>1.8700000000000001E-2</v>
      </c>
      <c r="AJ22" s="2374">
        <v>4.5499999999999999E-2</v>
      </c>
    </row>
    <row r="23" spans="1:36" ht="14">
      <c r="A23" s="4" t="s">
        <v>178</v>
      </c>
      <c r="B23" s="2321">
        <v>137</v>
      </c>
      <c r="C23" s="2322">
        <v>105</v>
      </c>
      <c r="D23" s="2314">
        <v>32</v>
      </c>
      <c r="E23" s="2322">
        <v>21</v>
      </c>
      <c r="F23" s="2322">
        <v>21</v>
      </c>
      <c r="G23" s="2322">
        <v>29</v>
      </c>
      <c r="H23" s="2322">
        <v>26</v>
      </c>
      <c r="I23" s="2322">
        <v>17</v>
      </c>
      <c r="J23" s="2315">
        <v>24</v>
      </c>
      <c r="K23" s="2322">
        <v>19</v>
      </c>
      <c r="L23" s="2322">
        <v>6</v>
      </c>
      <c r="M23" s="2322">
        <v>7</v>
      </c>
      <c r="N23" s="2322">
        <v>7</v>
      </c>
      <c r="O23" s="2322">
        <v>14</v>
      </c>
      <c r="P23" s="2322">
        <v>4</v>
      </c>
      <c r="Q23" s="2322">
        <v>14</v>
      </c>
      <c r="R23" s="2322">
        <v>23</v>
      </c>
      <c r="S23" s="2322">
        <v>9</v>
      </c>
      <c r="T23" s="2322">
        <v>7</v>
      </c>
      <c r="U23" s="2322">
        <v>16</v>
      </c>
      <c r="V23" s="2316">
        <v>12</v>
      </c>
      <c r="W23" s="2322">
        <v>57</v>
      </c>
      <c r="X23" s="2322">
        <v>29</v>
      </c>
      <c r="Y23" s="2317">
        <v>32</v>
      </c>
      <c r="Z23" s="2322">
        <v>71</v>
      </c>
      <c r="AA23" s="2322">
        <v>30</v>
      </c>
      <c r="AB23" s="2322">
        <v>15</v>
      </c>
      <c r="AC23" s="2318">
        <v>21</v>
      </c>
      <c r="AD23" s="2322">
        <v>30</v>
      </c>
      <c r="AE23" s="2322">
        <v>47</v>
      </c>
      <c r="AF23" s="2322">
        <v>3</v>
      </c>
      <c r="AG23" s="2322">
        <v>4</v>
      </c>
      <c r="AH23" s="2319">
        <v>12</v>
      </c>
      <c r="AI23" s="2322">
        <v>43</v>
      </c>
      <c r="AJ23" s="2320">
        <v>51</v>
      </c>
    </row>
    <row r="24" spans="1:36" ht="14">
      <c r="A24" s="8" t="s">
        <v>138</v>
      </c>
      <c r="B24" s="2385">
        <v>0.13400000000000001</v>
      </c>
      <c r="C24" s="2384">
        <v>0.20050000000000001</v>
      </c>
      <c r="D24" s="2377">
        <v>6.4000000000000001E-2</v>
      </c>
      <c r="E24" s="2384">
        <v>0.1825</v>
      </c>
      <c r="F24" s="2384">
        <v>0.1201</v>
      </c>
      <c r="G24" s="2384">
        <v>0.1754</v>
      </c>
      <c r="H24" s="2384">
        <v>0.1399</v>
      </c>
      <c r="I24" s="2384">
        <v>0.1119</v>
      </c>
      <c r="J24" s="2378">
        <v>0.1014</v>
      </c>
      <c r="K24" s="2384">
        <v>0.19789999999999999</v>
      </c>
      <c r="L24" s="2384">
        <v>8.2400000000000001E-2</v>
      </c>
      <c r="M24" s="2384">
        <v>4.8899999999999999E-2</v>
      </c>
      <c r="N24" s="2384">
        <v>0.1789</v>
      </c>
      <c r="O24" s="2384">
        <v>0.12139999999999999</v>
      </c>
      <c r="P24" s="2384">
        <v>0.12889999999999999</v>
      </c>
      <c r="Q24" s="2384">
        <v>0.15770000000000001</v>
      </c>
      <c r="R24" s="2384">
        <v>0.16170000000000001</v>
      </c>
      <c r="S24" s="2384">
        <v>0.10059999999999999</v>
      </c>
      <c r="T24" s="2384">
        <v>0.14499999999999999</v>
      </c>
      <c r="U24" s="2384">
        <v>0.18079999999999999</v>
      </c>
      <c r="V24" s="2379">
        <v>0.14829999999999999</v>
      </c>
      <c r="W24" s="2384">
        <v>0.19800000000000001</v>
      </c>
      <c r="X24" s="2384">
        <v>8.48E-2</v>
      </c>
      <c r="Y24" s="2380">
        <v>9.3700000000000006E-2</v>
      </c>
      <c r="Z24" s="2384">
        <v>0.1933</v>
      </c>
      <c r="AA24" s="2384">
        <v>0.11890000000000001</v>
      </c>
      <c r="AB24" s="2384">
        <v>0.1197</v>
      </c>
      <c r="AC24" s="2381">
        <v>7.6600000000000001E-2</v>
      </c>
      <c r="AD24" s="2384">
        <v>8.4599999999999995E-2</v>
      </c>
      <c r="AE24" s="2384">
        <v>0.13819999999999999</v>
      </c>
      <c r="AF24" s="2384">
        <v>5.11E-2</v>
      </c>
      <c r="AG24" s="2384">
        <v>0.17349999999999999</v>
      </c>
      <c r="AH24" s="2382">
        <v>0.1943</v>
      </c>
      <c r="AI24" s="2384">
        <v>9.8599999999999993E-2</v>
      </c>
      <c r="AJ24" s="2383">
        <v>0.1246</v>
      </c>
    </row>
    <row r="25" spans="1:36" ht="14">
      <c r="A25" s="4" t="s">
        <v>149</v>
      </c>
      <c r="B25" s="2330">
        <v>1021</v>
      </c>
      <c r="C25" s="2331">
        <v>523</v>
      </c>
      <c r="D25" s="2323">
        <v>498</v>
      </c>
      <c r="E25" s="2331">
        <v>113</v>
      </c>
      <c r="F25" s="2331">
        <v>172</v>
      </c>
      <c r="G25" s="2331">
        <v>165</v>
      </c>
      <c r="H25" s="2331">
        <v>185</v>
      </c>
      <c r="I25" s="2331">
        <v>150</v>
      </c>
      <c r="J25" s="2324">
        <v>237</v>
      </c>
      <c r="K25" s="2331">
        <v>95</v>
      </c>
      <c r="L25" s="2331">
        <v>74</v>
      </c>
      <c r="M25" s="2331">
        <v>134</v>
      </c>
      <c r="N25" s="2331">
        <v>42</v>
      </c>
      <c r="O25" s="2331">
        <v>112</v>
      </c>
      <c r="P25" s="2331">
        <v>28</v>
      </c>
      <c r="Q25" s="2331">
        <v>86</v>
      </c>
      <c r="R25" s="2331">
        <v>140</v>
      </c>
      <c r="S25" s="2331">
        <v>87</v>
      </c>
      <c r="T25" s="2331">
        <v>49</v>
      </c>
      <c r="U25" s="2331">
        <v>89</v>
      </c>
      <c r="V25" s="2325">
        <v>84</v>
      </c>
      <c r="W25" s="2331">
        <v>286</v>
      </c>
      <c r="X25" s="2331">
        <v>338</v>
      </c>
      <c r="Y25" s="2326">
        <v>339</v>
      </c>
      <c r="Z25" s="2331">
        <v>365</v>
      </c>
      <c r="AA25" s="2331">
        <v>249</v>
      </c>
      <c r="AB25" s="2331">
        <v>126</v>
      </c>
      <c r="AC25" s="2327">
        <v>281</v>
      </c>
      <c r="AD25" s="2331">
        <v>359</v>
      </c>
      <c r="AE25" s="2331">
        <v>338</v>
      </c>
      <c r="AF25" s="2331">
        <v>63</v>
      </c>
      <c r="AG25" s="2331">
        <v>25</v>
      </c>
      <c r="AH25" s="2328">
        <v>63</v>
      </c>
      <c r="AI25" s="2331">
        <v>437</v>
      </c>
      <c r="AJ25" s="2329">
        <v>409</v>
      </c>
    </row>
    <row r="26" spans="1:36" ht="14">
      <c r="A26" s="8" t="s">
        <v>138</v>
      </c>
      <c r="B26" s="2394">
        <v>1</v>
      </c>
      <c r="C26" s="2393">
        <v>1</v>
      </c>
      <c r="D26" s="2386">
        <v>1.0001</v>
      </c>
      <c r="E26" s="2393">
        <v>1.0001</v>
      </c>
      <c r="F26" s="2393">
        <v>1</v>
      </c>
      <c r="G26" s="2393">
        <v>0.99990000000000001</v>
      </c>
      <c r="H26" s="2393">
        <v>1</v>
      </c>
      <c r="I26" s="2393">
        <v>1</v>
      </c>
      <c r="J26" s="2387">
        <v>1</v>
      </c>
      <c r="K26" s="2393">
        <v>1.0001</v>
      </c>
      <c r="L26" s="2393">
        <v>0.99990000000000001</v>
      </c>
      <c r="M26" s="2393">
        <v>0.99990000000000001</v>
      </c>
      <c r="N26" s="2393">
        <v>1</v>
      </c>
      <c r="O26" s="2393">
        <v>1</v>
      </c>
      <c r="P26" s="2393">
        <v>1</v>
      </c>
      <c r="Q26" s="2393">
        <v>1.0001</v>
      </c>
      <c r="R26" s="2393">
        <v>0.99990000000000001</v>
      </c>
      <c r="S26" s="2393">
        <v>1</v>
      </c>
      <c r="T26" s="2393">
        <v>1</v>
      </c>
      <c r="U26" s="2393">
        <v>1</v>
      </c>
      <c r="V26" s="2388">
        <v>1</v>
      </c>
      <c r="W26" s="2393">
        <v>1</v>
      </c>
      <c r="X26" s="2393">
        <v>1</v>
      </c>
      <c r="Y26" s="2389">
        <v>1</v>
      </c>
      <c r="Z26" s="2393">
        <v>1</v>
      </c>
      <c r="AA26" s="2393">
        <v>1.0001</v>
      </c>
      <c r="AB26" s="2393">
        <v>1</v>
      </c>
      <c r="AC26" s="2390">
        <v>0.99980000000000002</v>
      </c>
      <c r="AD26" s="2393">
        <v>1.0001</v>
      </c>
      <c r="AE26" s="2393">
        <v>1</v>
      </c>
      <c r="AF26" s="2393">
        <v>1</v>
      </c>
      <c r="AG26" s="2393">
        <v>0.99990000000000001</v>
      </c>
      <c r="AH26" s="2391">
        <v>1</v>
      </c>
      <c r="AI26" s="2393">
        <v>0.99990000000000001</v>
      </c>
      <c r="AJ26" s="2392">
        <v>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J26"/>
  <sheetViews>
    <sheetView workbookViewId="0">
      <selection activeCell="A6" sqref="A6:Z6"/>
    </sheetView>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53</v>
      </c>
    </row>
    <row r="6" spans="1:36" ht="42" customHeight="1">
      <c r="A6" s="4056" t="s">
        <v>222</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2546">
        <v>1021</v>
      </c>
      <c r="C11" s="2547">
        <v>542</v>
      </c>
      <c r="D11" s="2539">
        <v>479</v>
      </c>
      <c r="E11" s="2547">
        <v>79</v>
      </c>
      <c r="F11" s="2547">
        <v>169</v>
      </c>
      <c r="G11" s="2547">
        <v>154</v>
      </c>
      <c r="H11" s="2547">
        <v>188</v>
      </c>
      <c r="I11" s="2547">
        <v>207</v>
      </c>
      <c r="J11" s="2540">
        <v>224</v>
      </c>
      <c r="K11" s="2547">
        <v>92</v>
      </c>
      <c r="L11" s="2547">
        <v>78</v>
      </c>
      <c r="M11" s="2547">
        <v>105</v>
      </c>
      <c r="N11" s="2547">
        <v>44</v>
      </c>
      <c r="O11" s="2547">
        <v>98</v>
      </c>
      <c r="P11" s="2547">
        <v>11</v>
      </c>
      <c r="Q11" s="2547">
        <v>98</v>
      </c>
      <c r="R11" s="2547">
        <v>143</v>
      </c>
      <c r="S11" s="2547">
        <v>103</v>
      </c>
      <c r="T11" s="2547">
        <v>59</v>
      </c>
      <c r="U11" s="2547">
        <v>103</v>
      </c>
      <c r="V11" s="2541">
        <v>86</v>
      </c>
      <c r="W11" s="2547">
        <v>355</v>
      </c>
      <c r="X11" s="2547">
        <v>355</v>
      </c>
      <c r="Y11" s="2542">
        <v>253</v>
      </c>
      <c r="Z11" s="2547">
        <v>237</v>
      </c>
      <c r="AA11" s="2547">
        <v>271</v>
      </c>
      <c r="AB11" s="2547">
        <v>154</v>
      </c>
      <c r="AC11" s="2543">
        <v>359</v>
      </c>
      <c r="AD11" s="2547">
        <v>371</v>
      </c>
      <c r="AE11" s="2547">
        <v>292</v>
      </c>
      <c r="AF11" s="2547">
        <v>66</v>
      </c>
      <c r="AG11" s="2547">
        <v>28</v>
      </c>
      <c r="AH11" s="2544">
        <v>91</v>
      </c>
      <c r="AI11" s="2547">
        <v>439</v>
      </c>
      <c r="AJ11" s="2545">
        <v>399</v>
      </c>
    </row>
    <row r="12" spans="1:36" ht="14">
      <c r="A12" s="8" t="s">
        <v>136</v>
      </c>
      <c r="B12" s="2412">
        <v>1021</v>
      </c>
      <c r="C12" s="2411">
        <v>523</v>
      </c>
      <c r="D12" s="2404">
        <v>498</v>
      </c>
      <c r="E12" s="2411">
        <v>113</v>
      </c>
      <c r="F12" s="2411">
        <v>172</v>
      </c>
      <c r="G12" s="2411">
        <v>165</v>
      </c>
      <c r="H12" s="2411">
        <v>185</v>
      </c>
      <c r="I12" s="2411">
        <v>150</v>
      </c>
      <c r="J12" s="2405">
        <v>237</v>
      </c>
      <c r="K12" s="2411">
        <v>95</v>
      </c>
      <c r="L12" s="2411">
        <v>74</v>
      </c>
      <c r="M12" s="2411">
        <v>134</v>
      </c>
      <c r="N12" s="2411">
        <v>42</v>
      </c>
      <c r="O12" s="2411">
        <v>112</v>
      </c>
      <c r="P12" s="2411">
        <v>28</v>
      </c>
      <c r="Q12" s="2411">
        <v>86</v>
      </c>
      <c r="R12" s="2411">
        <v>140</v>
      </c>
      <c r="S12" s="2411">
        <v>87</v>
      </c>
      <c r="T12" s="2411">
        <v>49</v>
      </c>
      <c r="U12" s="2411">
        <v>89</v>
      </c>
      <c r="V12" s="2406">
        <v>84</v>
      </c>
      <c r="W12" s="2411">
        <v>286</v>
      </c>
      <c r="X12" s="2411">
        <v>338</v>
      </c>
      <c r="Y12" s="2407">
        <v>339</v>
      </c>
      <c r="Z12" s="2411">
        <v>365</v>
      </c>
      <c r="AA12" s="2411">
        <v>249</v>
      </c>
      <c r="AB12" s="2411">
        <v>126</v>
      </c>
      <c r="AC12" s="2408">
        <v>281</v>
      </c>
      <c r="AD12" s="2411">
        <v>359</v>
      </c>
      <c r="AE12" s="2411">
        <v>338</v>
      </c>
      <c r="AF12" s="2411">
        <v>63</v>
      </c>
      <c r="AG12" s="2411">
        <v>25</v>
      </c>
      <c r="AH12" s="2409">
        <v>63</v>
      </c>
      <c r="AI12" s="2411">
        <v>437</v>
      </c>
      <c r="AJ12" s="2410">
        <v>409</v>
      </c>
    </row>
    <row r="13" spans="1:36" ht="14">
      <c r="A13" s="4" t="s">
        <v>183</v>
      </c>
      <c r="B13" s="2420">
        <v>219</v>
      </c>
      <c r="C13" s="2421">
        <v>107</v>
      </c>
      <c r="D13" s="2413">
        <v>112</v>
      </c>
      <c r="E13" s="2421">
        <v>24</v>
      </c>
      <c r="F13" s="2421">
        <v>52</v>
      </c>
      <c r="G13" s="2421">
        <v>45</v>
      </c>
      <c r="H13" s="2421">
        <v>32</v>
      </c>
      <c r="I13" s="2421">
        <v>29</v>
      </c>
      <c r="J13" s="2414">
        <v>38</v>
      </c>
      <c r="K13" s="2421">
        <v>22</v>
      </c>
      <c r="L13" s="2421">
        <v>12</v>
      </c>
      <c r="M13" s="2421">
        <v>52</v>
      </c>
      <c r="N13" s="2421">
        <v>5</v>
      </c>
      <c r="O13" s="2421">
        <v>26</v>
      </c>
      <c r="P13" s="2421">
        <v>7</v>
      </c>
      <c r="Q13" s="2421">
        <v>16</v>
      </c>
      <c r="R13" s="2421">
        <v>29</v>
      </c>
      <c r="S13" s="2421">
        <v>13</v>
      </c>
      <c r="T13" s="2421">
        <v>10</v>
      </c>
      <c r="U13" s="2421">
        <v>10</v>
      </c>
      <c r="V13" s="2415">
        <v>18</v>
      </c>
      <c r="W13" s="2421">
        <v>59</v>
      </c>
      <c r="X13" s="2421">
        <v>59</v>
      </c>
      <c r="Y13" s="2416">
        <v>92</v>
      </c>
      <c r="Z13" s="2421">
        <v>61</v>
      </c>
      <c r="AA13" s="2421">
        <v>52</v>
      </c>
      <c r="AB13" s="2421">
        <v>28</v>
      </c>
      <c r="AC13" s="2417">
        <v>78</v>
      </c>
      <c r="AD13" s="2421">
        <v>72</v>
      </c>
      <c r="AE13" s="2421">
        <v>81</v>
      </c>
      <c r="AF13" s="2421">
        <v>20</v>
      </c>
      <c r="AG13" s="2421">
        <v>2</v>
      </c>
      <c r="AH13" s="2418">
        <v>17</v>
      </c>
      <c r="AI13" s="2421">
        <v>98</v>
      </c>
      <c r="AJ13" s="2419">
        <v>91</v>
      </c>
    </row>
    <row r="14" spans="1:36" ht="14">
      <c r="A14" s="4" t="s">
        <v>138</v>
      </c>
      <c r="B14" s="2483">
        <v>0.21440000000000001</v>
      </c>
      <c r="C14" s="2484">
        <v>0.20399999999999999</v>
      </c>
      <c r="D14" s="2476">
        <v>0.22539999999999999</v>
      </c>
      <c r="E14" s="2484">
        <v>0.21179999999999999</v>
      </c>
      <c r="F14" s="2484">
        <v>0.30220000000000002</v>
      </c>
      <c r="G14" s="2484">
        <v>0.2717</v>
      </c>
      <c r="H14" s="2484">
        <v>0.17319999999999999</v>
      </c>
      <c r="I14" s="2484">
        <v>0.19189999999999999</v>
      </c>
      <c r="J14" s="2477">
        <v>0.15859999999999999</v>
      </c>
      <c r="K14" s="2484">
        <v>0.23</v>
      </c>
      <c r="L14" s="2484">
        <v>0.1595</v>
      </c>
      <c r="M14" s="2484">
        <v>0.38879999999999998</v>
      </c>
      <c r="N14" s="2484">
        <v>0.11</v>
      </c>
      <c r="O14" s="2484">
        <v>0.22720000000000001</v>
      </c>
      <c r="P14" s="2484">
        <v>0.25180000000000002</v>
      </c>
      <c r="Q14" s="2484">
        <v>0.18440000000000001</v>
      </c>
      <c r="R14" s="2484">
        <v>0.2099</v>
      </c>
      <c r="S14" s="2484">
        <v>0.14699999999999999</v>
      </c>
      <c r="T14" s="2484">
        <v>0.21260000000000001</v>
      </c>
      <c r="U14" s="2484">
        <v>0.1108</v>
      </c>
      <c r="V14" s="2478">
        <v>0.21260000000000001</v>
      </c>
      <c r="W14" s="2484">
        <v>0.20480000000000001</v>
      </c>
      <c r="X14" s="2484">
        <v>0.17580000000000001</v>
      </c>
      <c r="Y14" s="2479">
        <v>0.27039999999999997</v>
      </c>
      <c r="Z14" s="2484">
        <v>0.1663</v>
      </c>
      <c r="AA14" s="2484">
        <v>0.2077</v>
      </c>
      <c r="AB14" s="2484">
        <v>0.22420000000000001</v>
      </c>
      <c r="AC14" s="2480">
        <v>0.2787</v>
      </c>
      <c r="AD14" s="2484">
        <v>0.19989999999999999</v>
      </c>
      <c r="AE14" s="2484">
        <v>0.2387</v>
      </c>
      <c r="AF14" s="2484">
        <v>0.31309999999999999</v>
      </c>
      <c r="AG14" s="2484">
        <v>9.4500000000000001E-2</v>
      </c>
      <c r="AH14" s="2481">
        <v>0.26340000000000002</v>
      </c>
      <c r="AI14" s="2484">
        <v>0.2243</v>
      </c>
      <c r="AJ14" s="2482">
        <v>0.22209999999999999</v>
      </c>
    </row>
    <row r="15" spans="1:36" ht="14">
      <c r="A15" s="4" t="s">
        <v>184</v>
      </c>
      <c r="B15" s="2429">
        <v>320</v>
      </c>
      <c r="C15" s="2430">
        <v>153</v>
      </c>
      <c r="D15" s="2422">
        <v>167</v>
      </c>
      <c r="E15" s="2430">
        <v>42</v>
      </c>
      <c r="F15" s="2430">
        <v>55</v>
      </c>
      <c r="G15" s="2430">
        <v>40</v>
      </c>
      <c r="H15" s="2430">
        <v>64</v>
      </c>
      <c r="I15" s="2430">
        <v>48</v>
      </c>
      <c r="J15" s="2423">
        <v>71</v>
      </c>
      <c r="K15" s="2430">
        <v>23</v>
      </c>
      <c r="L15" s="2430">
        <v>25</v>
      </c>
      <c r="M15" s="2430">
        <v>43</v>
      </c>
      <c r="N15" s="2430">
        <v>12</v>
      </c>
      <c r="O15" s="2430">
        <v>39</v>
      </c>
      <c r="P15" s="2430">
        <v>11</v>
      </c>
      <c r="Q15" s="2430">
        <v>18</v>
      </c>
      <c r="R15" s="2430">
        <v>43</v>
      </c>
      <c r="S15" s="2430">
        <v>38</v>
      </c>
      <c r="T15" s="2430">
        <v>14</v>
      </c>
      <c r="U15" s="2430">
        <v>25</v>
      </c>
      <c r="V15" s="2424">
        <v>28</v>
      </c>
      <c r="W15" s="2430">
        <v>84</v>
      </c>
      <c r="X15" s="2430">
        <v>115</v>
      </c>
      <c r="Y15" s="2425">
        <v>111</v>
      </c>
      <c r="Z15" s="2430">
        <v>94</v>
      </c>
      <c r="AA15" s="2430">
        <v>76</v>
      </c>
      <c r="AB15" s="2430">
        <v>50</v>
      </c>
      <c r="AC15" s="2426">
        <v>100</v>
      </c>
      <c r="AD15" s="2430">
        <v>112</v>
      </c>
      <c r="AE15" s="2430">
        <v>113</v>
      </c>
      <c r="AF15" s="2430">
        <v>17</v>
      </c>
      <c r="AG15" s="2430">
        <v>7</v>
      </c>
      <c r="AH15" s="2427">
        <v>18</v>
      </c>
      <c r="AI15" s="2430">
        <v>125</v>
      </c>
      <c r="AJ15" s="2428">
        <v>145</v>
      </c>
    </row>
    <row r="16" spans="1:36" ht="14">
      <c r="A16" s="4" t="s">
        <v>138</v>
      </c>
      <c r="B16" s="2492">
        <v>0.31359999999999999</v>
      </c>
      <c r="C16" s="2493">
        <v>0.29220000000000002</v>
      </c>
      <c r="D16" s="2485">
        <v>0.33610000000000001</v>
      </c>
      <c r="E16" s="2493">
        <v>0.37090000000000001</v>
      </c>
      <c r="F16" s="2493">
        <v>0.31830000000000003</v>
      </c>
      <c r="G16" s="2493">
        <v>0.2452</v>
      </c>
      <c r="H16" s="2493">
        <v>0.3488</v>
      </c>
      <c r="I16" s="2493">
        <v>0.32019999999999998</v>
      </c>
      <c r="J16" s="2486">
        <v>0.29870000000000002</v>
      </c>
      <c r="K16" s="2493">
        <v>0.24149999999999999</v>
      </c>
      <c r="L16" s="2493">
        <v>0.33879999999999999</v>
      </c>
      <c r="M16" s="2493">
        <v>0.32279999999999998</v>
      </c>
      <c r="N16" s="2493">
        <v>0.29260000000000003</v>
      </c>
      <c r="O16" s="2493">
        <v>0.34420000000000001</v>
      </c>
      <c r="P16" s="2493">
        <v>0.39479999999999998</v>
      </c>
      <c r="Q16" s="2493">
        <v>0.21199999999999999</v>
      </c>
      <c r="R16" s="2493">
        <v>0.30869999999999997</v>
      </c>
      <c r="S16" s="2493">
        <v>0.43590000000000001</v>
      </c>
      <c r="T16" s="2493">
        <v>0.28439999999999999</v>
      </c>
      <c r="U16" s="2493">
        <v>0.28520000000000001</v>
      </c>
      <c r="V16" s="2487">
        <v>0.33800000000000002</v>
      </c>
      <c r="W16" s="2493">
        <v>0.29299999999999998</v>
      </c>
      <c r="X16" s="2493">
        <v>0.3392</v>
      </c>
      <c r="Y16" s="2488">
        <v>0.32850000000000001</v>
      </c>
      <c r="Z16" s="2493">
        <v>0.25750000000000001</v>
      </c>
      <c r="AA16" s="2493">
        <v>0.30420000000000003</v>
      </c>
      <c r="AB16" s="2493">
        <v>0.3987</v>
      </c>
      <c r="AC16" s="2489">
        <v>0.35699999999999998</v>
      </c>
      <c r="AD16" s="2493">
        <v>0.3115</v>
      </c>
      <c r="AE16" s="2493">
        <v>0.3327</v>
      </c>
      <c r="AF16" s="2493">
        <v>0.26700000000000002</v>
      </c>
      <c r="AG16" s="2493">
        <v>0.2883</v>
      </c>
      <c r="AH16" s="2490">
        <v>0.29249999999999998</v>
      </c>
      <c r="AI16" s="2493">
        <v>0.28560000000000002</v>
      </c>
      <c r="AJ16" s="2491">
        <v>0.3553</v>
      </c>
    </row>
    <row r="17" spans="1:36" ht="14">
      <c r="A17" s="4" t="s">
        <v>185</v>
      </c>
      <c r="B17" s="2438">
        <v>234</v>
      </c>
      <c r="C17" s="2439">
        <v>132</v>
      </c>
      <c r="D17" s="2431">
        <v>103</v>
      </c>
      <c r="E17" s="2439">
        <v>21</v>
      </c>
      <c r="F17" s="2439">
        <v>33</v>
      </c>
      <c r="G17" s="2439">
        <v>33</v>
      </c>
      <c r="H17" s="2439">
        <v>42</v>
      </c>
      <c r="I17" s="2439">
        <v>39</v>
      </c>
      <c r="J17" s="2432">
        <v>65</v>
      </c>
      <c r="K17" s="2439">
        <v>24</v>
      </c>
      <c r="L17" s="2439">
        <v>17</v>
      </c>
      <c r="M17" s="2439">
        <v>17</v>
      </c>
      <c r="N17" s="2439">
        <v>16</v>
      </c>
      <c r="O17" s="2439">
        <v>22</v>
      </c>
      <c r="P17" s="2439">
        <v>6</v>
      </c>
      <c r="Q17" s="2439">
        <v>30</v>
      </c>
      <c r="R17" s="2439">
        <v>30</v>
      </c>
      <c r="S17" s="2439">
        <v>17</v>
      </c>
      <c r="T17" s="2439">
        <v>13</v>
      </c>
      <c r="U17" s="2439">
        <v>19</v>
      </c>
      <c r="V17" s="2433">
        <v>22</v>
      </c>
      <c r="W17" s="2439">
        <v>72</v>
      </c>
      <c r="X17" s="2439">
        <v>75</v>
      </c>
      <c r="Y17" s="2434">
        <v>72</v>
      </c>
      <c r="Z17" s="2439">
        <v>105</v>
      </c>
      <c r="AA17" s="2439">
        <v>52</v>
      </c>
      <c r="AB17" s="2439">
        <v>27</v>
      </c>
      <c r="AC17" s="2435">
        <v>51</v>
      </c>
      <c r="AD17" s="2439">
        <v>83</v>
      </c>
      <c r="AE17" s="2439">
        <v>61</v>
      </c>
      <c r="AF17" s="2439">
        <v>21</v>
      </c>
      <c r="AG17" s="2439">
        <v>10</v>
      </c>
      <c r="AH17" s="2436">
        <v>17</v>
      </c>
      <c r="AI17" s="2439">
        <v>100</v>
      </c>
      <c r="AJ17" s="2437">
        <v>86</v>
      </c>
    </row>
    <row r="18" spans="1:36" ht="14">
      <c r="A18" s="4" t="s">
        <v>138</v>
      </c>
      <c r="B18" s="2501">
        <v>0.2296</v>
      </c>
      <c r="C18" s="2502">
        <v>0.252</v>
      </c>
      <c r="D18" s="2494">
        <v>0.20610000000000001</v>
      </c>
      <c r="E18" s="2502">
        <v>0.18709999999999999</v>
      </c>
      <c r="F18" s="2502">
        <v>0.19259999999999999</v>
      </c>
      <c r="G18" s="2502">
        <v>0.20169999999999999</v>
      </c>
      <c r="H18" s="2502">
        <v>0.22950000000000001</v>
      </c>
      <c r="I18" s="2502">
        <v>0.26279999999999998</v>
      </c>
      <c r="J18" s="2495">
        <v>0.27550000000000002</v>
      </c>
      <c r="K18" s="2502">
        <v>0.25009999999999999</v>
      </c>
      <c r="L18" s="2502">
        <v>0.23139999999999999</v>
      </c>
      <c r="M18" s="2502">
        <v>0.12790000000000001</v>
      </c>
      <c r="N18" s="2502">
        <v>0.39169999999999999</v>
      </c>
      <c r="O18" s="2502">
        <v>0.193</v>
      </c>
      <c r="P18" s="2502">
        <v>0.22450000000000001</v>
      </c>
      <c r="Q18" s="2502">
        <v>0.34939999999999999</v>
      </c>
      <c r="R18" s="2502">
        <v>0.2142</v>
      </c>
      <c r="S18" s="2502">
        <v>0.1925</v>
      </c>
      <c r="T18" s="2502">
        <v>0.26889999999999997</v>
      </c>
      <c r="U18" s="2502">
        <v>0.21160000000000001</v>
      </c>
      <c r="V18" s="2496">
        <v>0.26350000000000001</v>
      </c>
      <c r="W18" s="2502">
        <v>0.24979999999999999</v>
      </c>
      <c r="X18" s="2502">
        <v>0.22239999999999999</v>
      </c>
      <c r="Y18" s="2497">
        <v>0.21299999999999999</v>
      </c>
      <c r="Z18" s="2502">
        <v>0.28599999999999998</v>
      </c>
      <c r="AA18" s="2502">
        <v>0.20960000000000001</v>
      </c>
      <c r="AB18" s="2502">
        <v>0.21390000000000001</v>
      </c>
      <c r="AC18" s="2498">
        <v>0.1812</v>
      </c>
      <c r="AD18" s="2502">
        <v>0.2319</v>
      </c>
      <c r="AE18" s="2502">
        <v>0.18010000000000001</v>
      </c>
      <c r="AF18" s="2502">
        <v>0.32829999999999998</v>
      </c>
      <c r="AG18" s="2502">
        <v>0.38469999999999999</v>
      </c>
      <c r="AH18" s="2499">
        <v>0.27200000000000002</v>
      </c>
      <c r="AI18" s="2502">
        <v>0.2293</v>
      </c>
      <c r="AJ18" s="2500">
        <v>0.2114</v>
      </c>
    </row>
    <row r="19" spans="1:36" ht="14">
      <c r="A19" s="4" t="s">
        <v>186</v>
      </c>
      <c r="B19" s="2447">
        <v>82</v>
      </c>
      <c r="C19" s="2448">
        <v>39</v>
      </c>
      <c r="D19" s="2440">
        <v>44</v>
      </c>
      <c r="E19" s="2448">
        <v>4</v>
      </c>
      <c r="F19" s="2448">
        <v>15</v>
      </c>
      <c r="G19" s="2448">
        <v>8</v>
      </c>
      <c r="H19" s="2448">
        <v>14</v>
      </c>
      <c r="I19" s="2448">
        <v>13</v>
      </c>
      <c r="J19" s="2441">
        <v>28</v>
      </c>
      <c r="K19" s="2448">
        <v>7</v>
      </c>
      <c r="L19" s="2448">
        <v>9</v>
      </c>
      <c r="M19" s="2448">
        <v>14</v>
      </c>
      <c r="N19" s="2448">
        <v>3</v>
      </c>
      <c r="O19" s="2448">
        <v>7</v>
      </c>
      <c r="P19" s="2448">
        <v>0</v>
      </c>
      <c r="Q19" s="2448">
        <v>4</v>
      </c>
      <c r="R19" s="2448">
        <v>8</v>
      </c>
      <c r="S19" s="2448">
        <v>10</v>
      </c>
      <c r="T19" s="2448">
        <v>6</v>
      </c>
      <c r="U19" s="2448">
        <v>12</v>
      </c>
      <c r="V19" s="2442">
        <v>3</v>
      </c>
      <c r="W19" s="2448">
        <v>21</v>
      </c>
      <c r="X19" s="2448">
        <v>37</v>
      </c>
      <c r="Y19" s="2443">
        <v>21</v>
      </c>
      <c r="Z19" s="2448">
        <v>34</v>
      </c>
      <c r="AA19" s="2448">
        <v>26</v>
      </c>
      <c r="AB19" s="2448">
        <v>6</v>
      </c>
      <c r="AC19" s="2444">
        <v>16</v>
      </c>
      <c r="AD19" s="2448">
        <v>33</v>
      </c>
      <c r="AE19" s="2448">
        <v>28</v>
      </c>
      <c r="AF19" s="2448">
        <v>3</v>
      </c>
      <c r="AG19" s="2448">
        <v>0</v>
      </c>
      <c r="AH19" s="2445">
        <v>3</v>
      </c>
      <c r="AI19" s="2448">
        <v>42</v>
      </c>
      <c r="AJ19" s="2446">
        <v>29</v>
      </c>
    </row>
    <row r="20" spans="1:36" ht="14">
      <c r="A20" s="4" t="s">
        <v>138</v>
      </c>
      <c r="B20" s="2510">
        <v>8.0500000000000002E-2</v>
      </c>
      <c r="C20" s="2511">
        <v>7.3899999999999993E-2</v>
      </c>
      <c r="D20" s="2503">
        <v>8.7400000000000005E-2</v>
      </c>
      <c r="E20" s="2511">
        <v>3.8100000000000002E-2</v>
      </c>
      <c r="F20" s="2511">
        <v>8.9200000000000002E-2</v>
      </c>
      <c r="G20" s="2511">
        <v>4.8000000000000001E-2</v>
      </c>
      <c r="H20" s="2511">
        <v>7.4099999999999999E-2</v>
      </c>
      <c r="I20" s="2511">
        <v>8.8300000000000003E-2</v>
      </c>
      <c r="J20" s="2504">
        <v>0.1172</v>
      </c>
      <c r="K20" s="2511">
        <v>7.5399999999999995E-2</v>
      </c>
      <c r="L20" s="2511">
        <v>0.1201</v>
      </c>
      <c r="M20" s="2511">
        <v>0.1041</v>
      </c>
      <c r="N20" s="2511">
        <v>6.9400000000000003E-2</v>
      </c>
      <c r="O20" s="2511">
        <v>6.2E-2</v>
      </c>
      <c r="P20" s="2511">
        <v>0</v>
      </c>
      <c r="Q20" s="2511">
        <v>4.9700000000000001E-2</v>
      </c>
      <c r="R20" s="2511">
        <v>5.3999999999999999E-2</v>
      </c>
      <c r="S20" s="2511">
        <v>0.1145</v>
      </c>
      <c r="T20" s="2511">
        <v>0.1239</v>
      </c>
      <c r="U20" s="2511">
        <v>0.1321</v>
      </c>
      <c r="V20" s="2505">
        <v>3.3099999999999997E-2</v>
      </c>
      <c r="W20" s="2511">
        <v>7.2999999999999995E-2</v>
      </c>
      <c r="X20" s="2511">
        <v>0.1105</v>
      </c>
      <c r="Y20" s="2506">
        <v>6.2799999999999995E-2</v>
      </c>
      <c r="Z20" s="2511">
        <v>9.1800000000000007E-2</v>
      </c>
      <c r="AA20" s="2511">
        <v>0.10489999999999999</v>
      </c>
      <c r="AB20" s="2511">
        <v>5.0500000000000003E-2</v>
      </c>
      <c r="AC20" s="2507">
        <v>5.7599999999999998E-2</v>
      </c>
      <c r="AD20" s="2511">
        <v>9.2499999999999999E-2</v>
      </c>
      <c r="AE20" s="2511">
        <v>8.3900000000000002E-2</v>
      </c>
      <c r="AF20" s="2511">
        <v>4.6100000000000002E-2</v>
      </c>
      <c r="AG20" s="2511">
        <v>0</v>
      </c>
      <c r="AH20" s="2508">
        <v>4.3700000000000003E-2</v>
      </c>
      <c r="AI20" s="2511">
        <v>9.6100000000000005E-2</v>
      </c>
      <c r="AJ20" s="2509">
        <v>7.0800000000000002E-2</v>
      </c>
    </row>
    <row r="21" spans="1:36" ht="14">
      <c r="A21" s="4" t="s">
        <v>187</v>
      </c>
      <c r="B21" s="2456">
        <v>60</v>
      </c>
      <c r="C21" s="2457">
        <v>23</v>
      </c>
      <c r="D21" s="2449">
        <v>37</v>
      </c>
      <c r="E21" s="2457">
        <v>7</v>
      </c>
      <c r="F21" s="2457">
        <v>3</v>
      </c>
      <c r="G21" s="2457">
        <v>15</v>
      </c>
      <c r="H21" s="2457">
        <v>11</v>
      </c>
      <c r="I21" s="2457">
        <v>8</v>
      </c>
      <c r="J21" s="2450">
        <v>16</v>
      </c>
      <c r="K21" s="2457">
        <v>3</v>
      </c>
      <c r="L21" s="2457">
        <v>7</v>
      </c>
      <c r="M21" s="2457">
        <v>1</v>
      </c>
      <c r="N21" s="2457">
        <v>2</v>
      </c>
      <c r="O21" s="2457">
        <v>11</v>
      </c>
      <c r="P21" s="2457">
        <v>0</v>
      </c>
      <c r="Q21" s="2457">
        <v>7</v>
      </c>
      <c r="R21" s="2457">
        <v>11</v>
      </c>
      <c r="S21" s="2457">
        <v>4</v>
      </c>
      <c r="T21" s="2457">
        <v>3</v>
      </c>
      <c r="U21" s="2457">
        <v>9</v>
      </c>
      <c r="V21" s="2451">
        <v>3</v>
      </c>
      <c r="W21" s="2457">
        <v>13</v>
      </c>
      <c r="X21" s="2457">
        <v>26</v>
      </c>
      <c r="Y21" s="2452">
        <v>17</v>
      </c>
      <c r="Z21" s="2457">
        <v>22</v>
      </c>
      <c r="AA21" s="2457">
        <v>17</v>
      </c>
      <c r="AB21" s="2457">
        <v>5</v>
      </c>
      <c r="AC21" s="2453">
        <v>16</v>
      </c>
      <c r="AD21" s="2457">
        <v>26</v>
      </c>
      <c r="AE21" s="2457">
        <v>25</v>
      </c>
      <c r="AF21" s="2457">
        <v>0</v>
      </c>
      <c r="AG21" s="2457">
        <v>3</v>
      </c>
      <c r="AH21" s="2454">
        <v>1</v>
      </c>
      <c r="AI21" s="2457">
        <v>26</v>
      </c>
      <c r="AJ21" s="2455">
        <v>25</v>
      </c>
    </row>
    <row r="22" spans="1:36" ht="14">
      <c r="A22" s="4" t="s">
        <v>138</v>
      </c>
      <c r="B22" s="2519">
        <v>5.8500000000000003E-2</v>
      </c>
      <c r="C22" s="2520">
        <v>4.4200000000000003E-2</v>
      </c>
      <c r="D22" s="2512">
        <v>7.3499999999999996E-2</v>
      </c>
      <c r="E22" s="2520">
        <v>6.4399999999999999E-2</v>
      </c>
      <c r="F22" s="2520">
        <v>1.7100000000000001E-2</v>
      </c>
      <c r="G22" s="2520">
        <v>8.8599999999999998E-2</v>
      </c>
      <c r="H22" s="2520">
        <v>6.0999999999999999E-2</v>
      </c>
      <c r="I22" s="2520">
        <v>5.2499999999999998E-2</v>
      </c>
      <c r="J22" s="2513">
        <v>6.6500000000000004E-2</v>
      </c>
      <c r="K22" s="2520">
        <v>2.76E-2</v>
      </c>
      <c r="L22" s="2520">
        <v>9.0499999999999997E-2</v>
      </c>
      <c r="M22" s="2520">
        <v>5.7000000000000002E-3</v>
      </c>
      <c r="N22" s="2520">
        <v>3.9800000000000002E-2</v>
      </c>
      <c r="O22" s="2520">
        <v>9.5600000000000004E-2</v>
      </c>
      <c r="P22" s="2520">
        <v>0</v>
      </c>
      <c r="Q22" s="2520">
        <v>8.3000000000000004E-2</v>
      </c>
      <c r="R22" s="2520">
        <v>8.1799999999999998E-2</v>
      </c>
      <c r="S22" s="2520">
        <v>4.3499999999999997E-2</v>
      </c>
      <c r="T22" s="2520">
        <v>5.3699999999999998E-2</v>
      </c>
      <c r="U22" s="2520">
        <v>9.8500000000000004E-2</v>
      </c>
      <c r="V22" s="2514">
        <v>4.1099999999999998E-2</v>
      </c>
      <c r="W22" s="2520">
        <v>4.6199999999999998E-2</v>
      </c>
      <c r="X22" s="2520">
        <v>7.6700000000000004E-2</v>
      </c>
      <c r="Y22" s="2515">
        <v>5.0099999999999999E-2</v>
      </c>
      <c r="Z22" s="2520">
        <v>6.1199999999999997E-2</v>
      </c>
      <c r="AA22" s="2520">
        <v>6.7799999999999999E-2</v>
      </c>
      <c r="AB22" s="2520">
        <v>3.7400000000000003E-2</v>
      </c>
      <c r="AC22" s="2516">
        <v>5.6000000000000001E-2</v>
      </c>
      <c r="AD22" s="2520">
        <v>7.3700000000000002E-2</v>
      </c>
      <c r="AE22" s="2520">
        <v>7.2900000000000006E-2</v>
      </c>
      <c r="AF22" s="2520">
        <v>0</v>
      </c>
      <c r="AG22" s="2520">
        <v>0.1241</v>
      </c>
      <c r="AH22" s="2517">
        <v>1.24E-2</v>
      </c>
      <c r="AI22" s="2520">
        <v>5.96E-2</v>
      </c>
      <c r="AJ22" s="2518">
        <v>6.1600000000000002E-2</v>
      </c>
    </row>
    <row r="23" spans="1:36" ht="14">
      <c r="A23" s="4" t="s">
        <v>178</v>
      </c>
      <c r="B23" s="2465">
        <v>105</v>
      </c>
      <c r="C23" s="2466">
        <v>70</v>
      </c>
      <c r="D23" s="2458">
        <v>36</v>
      </c>
      <c r="E23" s="2466">
        <v>14</v>
      </c>
      <c r="F23" s="2466">
        <v>14</v>
      </c>
      <c r="G23" s="2466">
        <v>24</v>
      </c>
      <c r="H23" s="2466">
        <v>21</v>
      </c>
      <c r="I23" s="2466">
        <v>13</v>
      </c>
      <c r="J23" s="2459">
        <v>20</v>
      </c>
      <c r="K23" s="2466">
        <v>17</v>
      </c>
      <c r="L23" s="2466">
        <v>4</v>
      </c>
      <c r="M23" s="2466">
        <v>7</v>
      </c>
      <c r="N23" s="2466">
        <v>4</v>
      </c>
      <c r="O23" s="2466">
        <v>9</v>
      </c>
      <c r="P23" s="2466">
        <v>4</v>
      </c>
      <c r="Q23" s="2466">
        <v>10</v>
      </c>
      <c r="R23" s="2466">
        <v>18</v>
      </c>
      <c r="S23" s="2466">
        <v>6</v>
      </c>
      <c r="T23" s="2466">
        <v>3</v>
      </c>
      <c r="U23" s="2466">
        <v>14</v>
      </c>
      <c r="V23" s="2460">
        <v>9</v>
      </c>
      <c r="W23" s="2466">
        <v>38</v>
      </c>
      <c r="X23" s="2466">
        <v>26</v>
      </c>
      <c r="Y23" s="2461">
        <v>25</v>
      </c>
      <c r="Z23" s="2466">
        <v>50</v>
      </c>
      <c r="AA23" s="2466">
        <v>26</v>
      </c>
      <c r="AB23" s="2466">
        <v>9</v>
      </c>
      <c r="AC23" s="2462">
        <v>20</v>
      </c>
      <c r="AD23" s="2466">
        <v>32</v>
      </c>
      <c r="AE23" s="2466">
        <v>31</v>
      </c>
      <c r="AF23" s="2466">
        <v>3</v>
      </c>
      <c r="AG23" s="2466">
        <v>3</v>
      </c>
      <c r="AH23" s="2463">
        <v>7</v>
      </c>
      <c r="AI23" s="2466">
        <v>46</v>
      </c>
      <c r="AJ23" s="2464">
        <v>32</v>
      </c>
    </row>
    <row r="24" spans="1:36" ht="14">
      <c r="A24" s="8" t="s">
        <v>138</v>
      </c>
      <c r="B24" s="2529">
        <v>0.1033</v>
      </c>
      <c r="C24" s="2528">
        <v>0.1336</v>
      </c>
      <c r="D24" s="2521">
        <v>7.1499999999999994E-2</v>
      </c>
      <c r="E24" s="2528">
        <v>0.12790000000000001</v>
      </c>
      <c r="F24" s="2528">
        <v>8.0600000000000005E-2</v>
      </c>
      <c r="G24" s="2528">
        <v>0.1447</v>
      </c>
      <c r="H24" s="2528">
        <v>0.1133</v>
      </c>
      <c r="I24" s="2528">
        <v>8.43E-2</v>
      </c>
      <c r="J24" s="2522">
        <v>8.3500000000000005E-2</v>
      </c>
      <c r="K24" s="2528">
        <v>0.17549999999999999</v>
      </c>
      <c r="L24" s="2528">
        <v>5.9799999999999999E-2</v>
      </c>
      <c r="M24" s="2528">
        <v>5.0799999999999998E-2</v>
      </c>
      <c r="N24" s="2528">
        <v>9.6500000000000002E-2</v>
      </c>
      <c r="O24" s="2528">
        <v>7.8E-2</v>
      </c>
      <c r="P24" s="2528">
        <v>0.12889999999999999</v>
      </c>
      <c r="Q24" s="2528">
        <v>0.12139999999999999</v>
      </c>
      <c r="R24" s="2528">
        <v>0.1313</v>
      </c>
      <c r="S24" s="2528">
        <v>6.6600000000000006E-2</v>
      </c>
      <c r="T24" s="2528">
        <v>5.6500000000000002E-2</v>
      </c>
      <c r="U24" s="2528">
        <v>0.16189999999999999</v>
      </c>
      <c r="V24" s="2523">
        <v>0.1116</v>
      </c>
      <c r="W24" s="2528">
        <v>0.1333</v>
      </c>
      <c r="X24" s="2528">
        <v>7.5399999999999995E-2</v>
      </c>
      <c r="Y24" s="2524">
        <v>7.5200000000000003E-2</v>
      </c>
      <c r="Z24" s="2528">
        <v>0.13719999999999999</v>
      </c>
      <c r="AA24" s="2528">
        <v>0.10580000000000001</v>
      </c>
      <c r="AB24" s="2528">
        <v>7.5200000000000003E-2</v>
      </c>
      <c r="AC24" s="2525">
        <v>6.9500000000000006E-2</v>
      </c>
      <c r="AD24" s="2528">
        <v>9.0399999999999994E-2</v>
      </c>
      <c r="AE24" s="2528">
        <v>9.1700000000000004E-2</v>
      </c>
      <c r="AF24" s="2528">
        <v>4.5499999999999999E-2</v>
      </c>
      <c r="AG24" s="2528">
        <v>0.1085</v>
      </c>
      <c r="AH24" s="2526">
        <v>0.11600000000000001</v>
      </c>
      <c r="AI24" s="2528">
        <v>0.1051</v>
      </c>
      <c r="AJ24" s="2527">
        <v>7.8799999999999995E-2</v>
      </c>
    </row>
    <row r="25" spans="1:36" ht="14">
      <c r="A25" s="4" t="s">
        <v>149</v>
      </c>
      <c r="B25" s="2474">
        <v>1021</v>
      </c>
      <c r="C25" s="2475">
        <v>523</v>
      </c>
      <c r="D25" s="2467">
        <v>498</v>
      </c>
      <c r="E25" s="2475">
        <v>113</v>
      </c>
      <c r="F25" s="2475">
        <v>172</v>
      </c>
      <c r="G25" s="2475">
        <v>165</v>
      </c>
      <c r="H25" s="2475">
        <v>185</v>
      </c>
      <c r="I25" s="2475">
        <v>150</v>
      </c>
      <c r="J25" s="2468">
        <v>237</v>
      </c>
      <c r="K25" s="2475">
        <v>95</v>
      </c>
      <c r="L25" s="2475">
        <v>74</v>
      </c>
      <c r="M25" s="2475">
        <v>134</v>
      </c>
      <c r="N25" s="2475">
        <v>42</v>
      </c>
      <c r="O25" s="2475">
        <v>112</v>
      </c>
      <c r="P25" s="2475">
        <v>28</v>
      </c>
      <c r="Q25" s="2475">
        <v>86</v>
      </c>
      <c r="R25" s="2475">
        <v>140</v>
      </c>
      <c r="S25" s="2475">
        <v>87</v>
      </c>
      <c r="T25" s="2475">
        <v>49</v>
      </c>
      <c r="U25" s="2475">
        <v>89</v>
      </c>
      <c r="V25" s="2469">
        <v>84</v>
      </c>
      <c r="W25" s="2475">
        <v>286</v>
      </c>
      <c r="X25" s="2475">
        <v>338</v>
      </c>
      <c r="Y25" s="2470">
        <v>339</v>
      </c>
      <c r="Z25" s="2475">
        <v>365</v>
      </c>
      <c r="AA25" s="2475">
        <v>249</v>
      </c>
      <c r="AB25" s="2475">
        <v>126</v>
      </c>
      <c r="AC25" s="2471">
        <v>281</v>
      </c>
      <c r="AD25" s="2475">
        <v>359</v>
      </c>
      <c r="AE25" s="2475">
        <v>338</v>
      </c>
      <c r="AF25" s="2475">
        <v>63</v>
      </c>
      <c r="AG25" s="2475">
        <v>25</v>
      </c>
      <c r="AH25" s="2472">
        <v>63</v>
      </c>
      <c r="AI25" s="2475">
        <v>437</v>
      </c>
      <c r="AJ25" s="2473">
        <v>409</v>
      </c>
    </row>
    <row r="26" spans="1:36" ht="14">
      <c r="A26" s="8" t="s">
        <v>138</v>
      </c>
      <c r="B26" s="2538">
        <v>0.99990000000000001</v>
      </c>
      <c r="C26" s="2537">
        <v>0.99990000000000001</v>
      </c>
      <c r="D26" s="2530">
        <v>1</v>
      </c>
      <c r="E26" s="2537">
        <v>1.0002</v>
      </c>
      <c r="F26" s="2537">
        <v>1</v>
      </c>
      <c r="G26" s="2537">
        <v>0.99990000000000001</v>
      </c>
      <c r="H26" s="2537">
        <v>0.99990000000000001</v>
      </c>
      <c r="I26" s="2537">
        <v>1</v>
      </c>
      <c r="J26" s="2531">
        <v>1</v>
      </c>
      <c r="K26" s="2537">
        <v>1.0001</v>
      </c>
      <c r="L26" s="2537">
        <v>1.0001</v>
      </c>
      <c r="M26" s="2537">
        <v>1.0001</v>
      </c>
      <c r="N26" s="2537">
        <v>1</v>
      </c>
      <c r="O26" s="2537">
        <v>1</v>
      </c>
      <c r="P26" s="2537">
        <v>1</v>
      </c>
      <c r="Q26" s="2537">
        <v>0.99990000000000001</v>
      </c>
      <c r="R26" s="2537">
        <v>0.99990000000000001</v>
      </c>
      <c r="S26" s="2537">
        <v>1</v>
      </c>
      <c r="T26" s="2537">
        <v>1</v>
      </c>
      <c r="U26" s="2537">
        <v>1.0001</v>
      </c>
      <c r="V26" s="2532">
        <v>0.99990000000000001</v>
      </c>
      <c r="W26" s="2537">
        <v>1.0001</v>
      </c>
      <c r="X26" s="2537">
        <v>1</v>
      </c>
      <c r="Y26" s="2533">
        <v>1</v>
      </c>
      <c r="Z26" s="2537">
        <v>1</v>
      </c>
      <c r="AA26" s="2537">
        <v>1</v>
      </c>
      <c r="AB26" s="2537">
        <v>0.99990000000000001</v>
      </c>
      <c r="AC26" s="2534">
        <v>1</v>
      </c>
      <c r="AD26" s="2537">
        <v>0.99990000000000001</v>
      </c>
      <c r="AE26" s="2537">
        <v>1</v>
      </c>
      <c r="AF26" s="2537">
        <v>1</v>
      </c>
      <c r="AG26" s="2537">
        <v>1.0001</v>
      </c>
      <c r="AH26" s="2535">
        <v>1</v>
      </c>
      <c r="AI26" s="2537">
        <v>1</v>
      </c>
      <c r="AJ26" s="2536">
        <v>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J20"/>
  <sheetViews>
    <sheetView workbookViewId="0"/>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56</v>
      </c>
    </row>
    <row r="6" spans="1:36" ht="42" customHeight="1">
      <c r="A6" s="4056" t="s">
        <v>189</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2636">
        <v>1021</v>
      </c>
      <c r="C11" s="2637">
        <v>542</v>
      </c>
      <c r="D11" s="2629">
        <v>479</v>
      </c>
      <c r="E11" s="2637">
        <v>79</v>
      </c>
      <c r="F11" s="2637">
        <v>169</v>
      </c>
      <c r="G11" s="2637">
        <v>154</v>
      </c>
      <c r="H11" s="2637">
        <v>188</v>
      </c>
      <c r="I11" s="2637">
        <v>207</v>
      </c>
      <c r="J11" s="2630">
        <v>224</v>
      </c>
      <c r="K11" s="2637">
        <v>92</v>
      </c>
      <c r="L11" s="2637">
        <v>78</v>
      </c>
      <c r="M11" s="2637">
        <v>105</v>
      </c>
      <c r="N11" s="2637">
        <v>44</v>
      </c>
      <c r="O11" s="2637">
        <v>98</v>
      </c>
      <c r="P11" s="2637">
        <v>11</v>
      </c>
      <c r="Q11" s="2637">
        <v>98</v>
      </c>
      <c r="R11" s="2637">
        <v>143</v>
      </c>
      <c r="S11" s="2637">
        <v>103</v>
      </c>
      <c r="T11" s="2637">
        <v>59</v>
      </c>
      <c r="U11" s="2637">
        <v>103</v>
      </c>
      <c r="V11" s="2631">
        <v>86</v>
      </c>
      <c r="W11" s="2637">
        <v>355</v>
      </c>
      <c r="X11" s="2637">
        <v>355</v>
      </c>
      <c r="Y11" s="2632">
        <v>253</v>
      </c>
      <c r="Z11" s="2637">
        <v>237</v>
      </c>
      <c r="AA11" s="2637">
        <v>271</v>
      </c>
      <c r="AB11" s="2637">
        <v>154</v>
      </c>
      <c r="AC11" s="2633">
        <v>359</v>
      </c>
      <c r="AD11" s="2637">
        <v>371</v>
      </c>
      <c r="AE11" s="2637">
        <v>292</v>
      </c>
      <c r="AF11" s="2637">
        <v>66</v>
      </c>
      <c r="AG11" s="2637">
        <v>28</v>
      </c>
      <c r="AH11" s="2634">
        <v>91</v>
      </c>
      <c r="AI11" s="2637">
        <v>439</v>
      </c>
      <c r="AJ11" s="2635">
        <v>399</v>
      </c>
    </row>
    <row r="12" spans="1:36" ht="14">
      <c r="A12" s="8" t="s">
        <v>136</v>
      </c>
      <c r="B12" s="2556">
        <v>1021</v>
      </c>
      <c r="C12" s="2555">
        <v>523</v>
      </c>
      <c r="D12" s="2548">
        <v>498</v>
      </c>
      <c r="E12" s="2555">
        <v>113</v>
      </c>
      <c r="F12" s="2555">
        <v>172</v>
      </c>
      <c r="G12" s="2555">
        <v>165</v>
      </c>
      <c r="H12" s="2555">
        <v>185</v>
      </c>
      <c r="I12" s="2555">
        <v>150</v>
      </c>
      <c r="J12" s="2549">
        <v>237</v>
      </c>
      <c r="K12" s="2555">
        <v>95</v>
      </c>
      <c r="L12" s="2555">
        <v>74</v>
      </c>
      <c r="M12" s="2555">
        <v>134</v>
      </c>
      <c r="N12" s="2555">
        <v>42</v>
      </c>
      <c r="O12" s="2555">
        <v>112</v>
      </c>
      <c r="P12" s="2555">
        <v>28</v>
      </c>
      <c r="Q12" s="2555">
        <v>86</v>
      </c>
      <c r="R12" s="2555">
        <v>140</v>
      </c>
      <c r="S12" s="2555">
        <v>87</v>
      </c>
      <c r="T12" s="2555">
        <v>49</v>
      </c>
      <c r="U12" s="2555">
        <v>89</v>
      </c>
      <c r="V12" s="2550">
        <v>84</v>
      </c>
      <c r="W12" s="2555">
        <v>286</v>
      </c>
      <c r="X12" s="2555">
        <v>338</v>
      </c>
      <c r="Y12" s="2551">
        <v>339</v>
      </c>
      <c r="Z12" s="2555">
        <v>365</v>
      </c>
      <c r="AA12" s="2555">
        <v>249</v>
      </c>
      <c r="AB12" s="2555">
        <v>126</v>
      </c>
      <c r="AC12" s="2552">
        <v>281</v>
      </c>
      <c r="AD12" s="2555">
        <v>359</v>
      </c>
      <c r="AE12" s="2555">
        <v>338</v>
      </c>
      <c r="AF12" s="2555">
        <v>63</v>
      </c>
      <c r="AG12" s="2555">
        <v>25</v>
      </c>
      <c r="AH12" s="2553">
        <v>63</v>
      </c>
      <c r="AI12" s="2555">
        <v>437</v>
      </c>
      <c r="AJ12" s="2554">
        <v>409</v>
      </c>
    </row>
    <row r="13" spans="1:36" ht="14">
      <c r="A13" s="4" t="s">
        <v>190</v>
      </c>
      <c r="B13" s="2564">
        <v>255</v>
      </c>
      <c r="C13" s="2565">
        <v>123</v>
      </c>
      <c r="D13" s="2557">
        <v>132</v>
      </c>
      <c r="E13" s="2565">
        <v>55</v>
      </c>
      <c r="F13" s="2565">
        <v>80</v>
      </c>
      <c r="G13" s="2565">
        <v>50</v>
      </c>
      <c r="H13" s="2565">
        <v>30</v>
      </c>
      <c r="I13" s="2565">
        <v>20</v>
      </c>
      <c r="J13" s="2558">
        <v>20</v>
      </c>
      <c r="K13" s="2565">
        <v>7</v>
      </c>
      <c r="L13" s="2565">
        <v>14</v>
      </c>
      <c r="M13" s="2565">
        <v>64</v>
      </c>
      <c r="N13" s="2565">
        <v>13</v>
      </c>
      <c r="O13" s="2565">
        <v>33</v>
      </c>
      <c r="P13" s="2565">
        <v>7</v>
      </c>
      <c r="Q13" s="2565">
        <v>16</v>
      </c>
      <c r="R13" s="2565">
        <v>22</v>
      </c>
      <c r="S13" s="2565">
        <v>18</v>
      </c>
      <c r="T13" s="2565">
        <v>11</v>
      </c>
      <c r="U13" s="2565">
        <v>22</v>
      </c>
      <c r="V13" s="2559">
        <v>27</v>
      </c>
      <c r="W13" s="2565">
        <v>92</v>
      </c>
      <c r="X13" s="2565">
        <v>68</v>
      </c>
      <c r="Y13" s="2560">
        <v>86</v>
      </c>
      <c r="Z13" s="2565">
        <v>68</v>
      </c>
      <c r="AA13" s="2565">
        <v>66</v>
      </c>
      <c r="AB13" s="2565">
        <v>30</v>
      </c>
      <c r="AC13" s="2561">
        <v>92</v>
      </c>
      <c r="AD13" s="2565">
        <v>26</v>
      </c>
      <c r="AE13" s="2565">
        <v>163</v>
      </c>
      <c r="AF13" s="2565">
        <v>13</v>
      </c>
      <c r="AG13" s="2565">
        <v>3</v>
      </c>
      <c r="AH13" s="2562">
        <v>14</v>
      </c>
      <c r="AI13" s="2565">
        <v>79</v>
      </c>
      <c r="AJ13" s="2563">
        <v>135</v>
      </c>
    </row>
    <row r="14" spans="1:36" ht="14">
      <c r="A14" s="4" t="s">
        <v>138</v>
      </c>
      <c r="B14" s="2600">
        <v>0.25</v>
      </c>
      <c r="C14" s="2601">
        <v>0.23569999999999999</v>
      </c>
      <c r="D14" s="2593">
        <v>0.2651</v>
      </c>
      <c r="E14" s="2601">
        <v>0.48520000000000002</v>
      </c>
      <c r="F14" s="2601">
        <v>0.46679999999999999</v>
      </c>
      <c r="G14" s="2601">
        <v>0.30559999999999998</v>
      </c>
      <c r="H14" s="2601">
        <v>0.161</v>
      </c>
      <c r="I14" s="2601">
        <v>0.13650000000000001</v>
      </c>
      <c r="J14" s="2594">
        <v>8.2799999999999999E-2</v>
      </c>
      <c r="K14" s="2601">
        <v>7.85E-2</v>
      </c>
      <c r="L14" s="2601">
        <v>0.18440000000000001</v>
      </c>
      <c r="M14" s="2601">
        <v>0.47589999999999999</v>
      </c>
      <c r="N14" s="2601">
        <v>0.31850000000000001</v>
      </c>
      <c r="O14" s="2601">
        <v>0.29630000000000001</v>
      </c>
      <c r="P14" s="2601">
        <v>0.25180000000000002</v>
      </c>
      <c r="Q14" s="2601">
        <v>0.18329999999999999</v>
      </c>
      <c r="R14" s="2601">
        <v>0.15409999999999999</v>
      </c>
      <c r="S14" s="2601">
        <v>0.20200000000000001</v>
      </c>
      <c r="T14" s="2601">
        <v>0.23269999999999999</v>
      </c>
      <c r="U14" s="2601">
        <v>0.25019999999999998</v>
      </c>
      <c r="V14" s="2595">
        <v>0.32240000000000002</v>
      </c>
      <c r="W14" s="2601">
        <v>0.32250000000000001</v>
      </c>
      <c r="X14" s="2601">
        <v>0.20069999999999999</v>
      </c>
      <c r="Y14" s="2596">
        <v>0.2545</v>
      </c>
      <c r="Z14" s="2601">
        <v>0.1852</v>
      </c>
      <c r="AA14" s="2601">
        <v>0.26329999999999998</v>
      </c>
      <c r="AB14" s="2601">
        <v>0.24199999999999999</v>
      </c>
      <c r="AC14" s="2597">
        <v>0.32619999999999999</v>
      </c>
      <c r="AD14" s="2601">
        <v>7.2900000000000006E-2</v>
      </c>
      <c r="AE14" s="2601">
        <v>0.48259999999999997</v>
      </c>
      <c r="AF14" s="2601">
        <v>0.2039</v>
      </c>
      <c r="AG14" s="2601">
        <v>0.1133</v>
      </c>
      <c r="AH14" s="2598">
        <v>0.21440000000000001</v>
      </c>
      <c r="AI14" s="2601">
        <v>0.17960000000000001</v>
      </c>
      <c r="AJ14" s="2599">
        <v>0.33090000000000003</v>
      </c>
    </row>
    <row r="15" spans="1:36" ht="14">
      <c r="A15" s="4" t="s">
        <v>191</v>
      </c>
      <c r="B15" s="2573">
        <v>287</v>
      </c>
      <c r="C15" s="2574">
        <v>129</v>
      </c>
      <c r="D15" s="2566">
        <v>159</v>
      </c>
      <c r="E15" s="2574">
        <v>21</v>
      </c>
      <c r="F15" s="2574">
        <v>31</v>
      </c>
      <c r="G15" s="2574">
        <v>41</v>
      </c>
      <c r="H15" s="2574">
        <v>59</v>
      </c>
      <c r="I15" s="2574">
        <v>51</v>
      </c>
      <c r="J15" s="2567">
        <v>84</v>
      </c>
      <c r="K15" s="2574">
        <v>30</v>
      </c>
      <c r="L15" s="2574">
        <v>15</v>
      </c>
      <c r="M15" s="2574">
        <v>35</v>
      </c>
      <c r="N15" s="2574">
        <v>14</v>
      </c>
      <c r="O15" s="2574">
        <v>34</v>
      </c>
      <c r="P15" s="2574">
        <v>13</v>
      </c>
      <c r="Q15" s="2574">
        <v>18</v>
      </c>
      <c r="R15" s="2574">
        <v>46</v>
      </c>
      <c r="S15" s="2574">
        <v>16</v>
      </c>
      <c r="T15" s="2574">
        <v>15</v>
      </c>
      <c r="U15" s="2574">
        <v>27</v>
      </c>
      <c r="V15" s="2568">
        <v>24</v>
      </c>
      <c r="W15" s="2574">
        <v>46</v>
      </c>
      <c r="X15" s="2574">
        <v>119</v>
      </c>
      <c r="Y15" s="2569">
        <v>104</v>
      </c>
      <c r="Z15" s="2574">
        <v>84</v>
      </c>
      <c r="AA15" s="2574">
        <v>71</v>
      </c>
      <c r="AB15" s="2574">
        <v>40</v>
      </c>
      <c r="AC15" s="2570">
        <v>93</v>
      </c>
      <c r="AD15" s="2574">
        <v>135</v>
      </c>
      <c r="AE15" s="2574">
        <v>77</v>
      </c>
      <c r="AF15" s="2574">
        <v>22</v>
      </c>
      <c r="AG15" s="2574">
        <v>6</v>
      </c>
      <c r="AH15" s="2571">
        <v>14</v>
      </c>
      <c r="AI15" s="2574">
        <v>120</v>
      </c>
      <c r="AJ15" s="2572">
        <v>133</v>
      </c>
    </row>
    <row r="16" spans="1:36" ht="14">
      <c r="A16" s="4" t="s">
        <v>138</v>
      </c>
      <c r="B16" s="2609">
        <v>0.28139999999999998</v>
      </c>
      <c r="C16" s="2610">
        <v>0.2457</v>
      </c>
      <c r="D16" s="2602">
        <v>0.31890000000000002</v>
      </c>
      <c r="E16" s="2610">
        <v>0.189</v>
      </c>
      <c r="F16" s="2610">
        <v>0.18079999999999999</v>
      </c>
      <c r="G16" s="2610">
        <v>0.24829999999999999</v>
      </c>
      <c r="H16" s="2610">
        <v>0.3221</v>
      </c>
      <c r="I16" s="2610">
        <v>0.33679999999999999</v>
      </c>
      <c r="J16" s="2603">
        <v>0.3548</v>
      </c>
      <c r="K16" s="2610">
        <v>0.31419999999999998</v>
      </c>
      <c r="L16" s="2610">
        <v>0.20799999999999999</v>
      </c>
      <c r="M16" s="2610">
        <v>0.26329999999999998</v>
      </c>
      <c r="N16" s="2610">
        <v>0.33289999999999997</v>
      </c>
      <c r="O16" s="2610">
        <v>0.30059999999999998</v>
      </c>
      <c r="P16" s="2610">
        <v>0.45090000000000002</v>
      </c>
      <c r="Q16" s="2610">
        <v>0.2069</v>
      </c>
      <c r="R16" s="2610">
        <v>0.32829999999999998</v>
      </c>
      <c r="S16" s="2610">
        <v>0.18809999999999999</v>
      </c>
      <c r="T16" s="2610">
        <v>0.30459999999999998</v>
      </c>
      <c r="U16" s="2610">
        <v>0.30649999999999999</v>
      </c>
      <c r="V16" s="2604">
        <v>0.28849999999999998</v>
      </c>
      <c r="W16" s="2610">
        <v>0.16120000000000001</v>
      </c>
      <c r="X16" s="2610">
        <v>0.35170000000000001</v>
      </c>
      <c r="Y16" s="2605">
        <v>0.30790000000000001</v>
      </c>
      <c r="Z16" s="2610">
        <v>0.2286</v>
      </c>
      <c r="AA16" s="2610">
        <v>0.28610000000000002</v>
      </c>
      <c r="AB16" s="2610">
        <v>0.3175</v>
      </c>
      <c r="AC16" s="2606">
        <v>0.32979999999999998</v>
      </c>
      <c r="AD16" s="2610">
        <v>0.375</v>
      </c>
      <c r="AE16" s="2610">
        <v>0.2283</v>
      </c>
      <c r="AF16" s="2610">
        <v>0.35460000000000003</v>
      </c>
      <c r="AG16" s="2610">
        <v>0.2281</v>
      </c>
      <c r="AH16" s="2607">
        <v>0.2157</v>
      </c>
      <c r="AI16" s="2610">
        <v>0.27389999999999998</v>
      </c>
      <c r="AJ16" s="2608">
        <v>0.32440000000000002</v>
      </c>
    </row>
    <row r="17" spans="1:36" ht="14">
      <c r="A17" s="4" t="s">
        <v>178</v>
      </c>
      <c r="B17" s="2582">
        <v>478</v>
      </c>
      <c r="C17" s="2583">
        <v>271</v>
      </c>
      <c r="D17" s="2575">
        <v>207</v>
      </c>
      <c r="E17" s="2583">
        <v>37</v>
      </c>
      <c r="F17" s="2583">
        <v>60</v>
      </c>
      <c r="G17" s="2583">
        <v>74</v>
      </c>
      <c r="H17" s="2583">
        <v>95</v>
      </c>
      <c r="I17" s="2583">
        <v>79</v>
      </c>
      <c r="J17" s="2576">
        <v>133</v>
      </c>
      <c r="K17" s="2583">
        <v>58</v>
      </c>
      <c r="L17" s="2583">
        <v>45</v>
      </c>
      <c r="M17" s="2583">
        <v>35</v>
      </c>
      <c r="N17" s="2583">
        <v>15</v>
      </c>
      <c r="O17" s="2583">
        <v>45</v>
      </c>
      <c r="P17" s="2583">
        <v>8</v>
      </c>
      <c r="Q17" s="2583">
        <v>53</v>
      </c>
      <c r="R17" s="2583">
        <v>72</v>
      </c>
      <c r="S17" s="2583">
        <v>53</v>
      </c>
      <c r="T17" s="2583">
        <v>23</v>
      </c>
      <c r="U17" s="2583">
        <v>40</v>
      </c>
      <c r="V17" s="2577">
        <v>33</v>
      </c>
      <c r="W17" s="2583">
        <v>148</v>
      </c>
      <c r="X17" s="2583">
        <v>151</v>
      </c>
      <c r="Y17" s="2578">
        <v>148</v>
      </c>
      <c r="Z17" s="2583">
        <v>214</v>
      </c>
      <c r="AA17" s="2583">
        <v>112</v>
      </c>
      <c r="AB17" s="2583">
        <v>55</v>
      </c>
      <c r="AC17" s="2579">
        <v>97</v>
      </c>
      <c r="AD17" s="2583">
        <v>198</v>
      </c>
      <c r="AE17" s="2583">
        <v>98</v>
      </c>
      <c r="AF17" s="2583">
        <v>28</v>
      </c>
      <c r="AG17" s="2583">
        <v>17</v>
      </c>
      <c r="AH17" s="2580">
        <v>36</v>
      </c>
      <c r="AI17" s="2583">
        <v>239</v>
      </c>
      <c r="AJ17" s="2581">
        <v>141</v>
      </c>
    </row>
    <row r="18" spans="1:36" ht="14">
      <c r="A18" s="8" t="s">
        <v>138</v>
      </c>
      <c r="B18" s="2619">
        <v>0.46860000000000002</v>
      </c>
      <c r="C18" s="2618">
        <v>0.51859999999999995</v>
      </c>
      <c r="D18" s="2611">
        <v>0.41599999999999998</v>
      </c>
      <c r="E18" s="2618">
        <v>0.32579999999999998</v>
      </c>
      <c r="F18" s="2618">
        <v>0.35239999999999999</v>
      </c>
      <c r="G18" s="2618">
        <v>0.4461</v>
      </c>
      <c r="H18" s="2618">
        <v>0.51690000000000003</v>
      </c>
      <c r="I18" s="2618">
        <v>0.52659999999999996</v>
      </c>
      <c r="J18" s="2612">
        <v>0.56240000000000001</v>
      </c>
      <c r="K18" s="2618">
        <v>0.60729999999999995</v>
      </c>
      <c r="L18" s="2618">
        <v>0.60760000000000003</v>
      </c>
      <c r="M18" s="2618">
        <v>0.26069999999999999</v>
      </c>
      <c r="N18" s="2618">
        <v>0.34860000000000002</v>
      </c>
      <c r="O18" s="2618">
        <v>0.40310000000000001</v>
      </c>
      <c r="P18" s="2618">
        <v>0.29720000000000002</v>
      </c>
      <c r="Q18" s="2618">
        <v>0.60980000000000001</v>
      </c>
      <c r="R18" s="2618">
        <v>0.51759999999999995</v>
      </c>
      <c r="S18" s="2618">
        <v>0.6099</v>
      </c>
      <c r="T18" s="2618">
        <v>0.46260000000000001</v>
      </c>
      <c r="U18" s="2618">
        <v>0.44330000000000003</v>
      </c>
      <c r="V18" s="2613">
        <v>0.3891</v>
      </c>
      <c r="W18" s="2618">
        <v>0.51629999999999998</v>
      </c>
      <c r="X18" s="2618">
        <v>0.4476</v>
      </c>
      <c r="Y18" s="2614">
        <v>0.43759999999999999</v>
      </c>
      <c r="Z18" s="2618">
        <v>0.58609999999999995</v>
      </c>
      <c r="AA18" s="2618">
        <v>0.4506</v>
      </c>
      <c r="AB18" s="2618">
        <v>0.4405</v>
      </c>
      <c r="AC18" s="2615">
        <v>0.34399999999999997</v>
      </c>
      <c r="AD18" s="2618">
        <v>0.55210000000000004</v>
      </c>
      <c r="AE18" s="2618">
        <v>0.28910000000000002</v>
      </c>
      <c r="AF18" s="2618">
        <v>0.44140000000000001</v>
      </c>
      <c r="AG18" s="2618">
        <v>0.65849999999999997</v>
      </c>
      <c r="AH18" s="2616">
        <v>0.56999999999999995</v>
      </c>
      <c r="AI18" s="2618">
        <v>0.54649999999999999</v>
      </c>
      <c r="AJ18" s="2617">
        <v>0.3448</v>
      </c>
    </row>
    <row r="19" spans="1:36" ht="14">
      <c r="A19" s="4" t="s">
        <v>149</v>
      </c>
      <c r="B19" s="2591">
        <v>1021</v>
      </c>
      <c r="C19" s="2592">
        <v>523</v>
      </c>
      <c r="D19" s="2584">
        <v>498</v>
      </c>
      <c r="E19" s="2592">
        <v>113</v>
      </c>
      <c r="F19" s="2592">
        <v>172</v>
      </c>
      <c r="G19" s="2592">
        <v>165</v>
      </c>
      <c r="H19" s="2592">
        <v>185</v>
      </c>
      <c r="I19" s="2592">
        <v>150</v>
      </c>
      <c r="J19" s="2585">
        <v>237</v>
      </c>
      <c r="K19" s="2592">
        <v>95</v>
      </c>
      <c r="L19" s="2592">
        <v>74</v>
      </c>
      <c r="M19" s="2592">
        <v>134</v>
      </c>
      <c r="N19" s="2592">
        <v>42</v>
      </c>
      <c r="O19" s="2592">
        <v>112</v>
      </c>
      <c r="P19" s="2592">
        <v>28</v>
      </c>
      <c r="Q19" s="2592">
        <v>86</v>
      </c>
      <c r="R19" s="2592">
        <v>140</v>
      </c>
      <c r="S19" s="2592">
        <v>87</v>
      </c>
      <c r="T19" s="2592">
        <v>49</v>
      </c>
      <c r="U19" s="2592">
        <v>89</v>
      </c>
      <c r="V19" s="2586">
        <v>84</v>
      </c>
      <c r="W19" s="2592">
        <v>286</v>
      </c>
      <c r="X19" s="2592">
        <v>338</v>
      </c>
      <c r="Y19" s="2587">
        <v>339</v>
      </c>
      <c r="Z19" s="2592">
        <v>365</v>
      </c>
      <c r="AA19" s="2592">
        <v>249</v>
      </c>
      <c r="AB19" s="2592">
        <v>126</v>
      </c>
      <c r="AC19" s="2588">
        <v>281</v>
      </c>
      <c r="AD19" s="2592">
        <v>359</v>
      </c>
      <c r="AE19" s="2592">
        <v>338</v>
      </c>
      <c r="AF19" s="2592">
        <v>63</v>
      </c>
      <c r="AG19" s="2592">
        <v>25</v>
      </c>
      <c r="AH19" s="2589">
        <v>63</v>
      </c>
      <c r="AI19" s="2592">
        <v>437</v>
      </c>
      <c r="AJ19" s="2590">
        <v>409</v>
      </c>
    </row>
    <row r="20" spans="1:36" ht="14">
      <c r="A20" s="8" t="s">
        <v>138</v>
      </c>
      <c r="B20" s="2628">
        <v>1</v>
      </c>
      <c r="C20" s="2627">
        <v>1</v>
      </c>
      <c r="D20" s="2620">
        <v>1</v>
      </c>
      <c r="E20" s="2627">
        <v>1</v>
      </c>
      <c r="F20" s="2627">
        <v>1</v>
      </c>
      <c r="G20" s="2627">
        <v>1</v>
      </c>
      <c r="H20" s="2627">
        <v>1</v>
      </c>
      <c r="I20" s="2627">
        <v>0.99990000000000001</v>
      </c>
      <c r="J20" s="2621">
        <v>1</v>
      </c>
      <c r="K20" s="2627">
        <v>1</v>
      </c>
      <c r="L20" s="2627">
        <v>1</v>
      </c>
      <c r="M20" s="2627">
        <v>0.99990000000000001</v>
      </c>
      <c r="N20" s="2627">
        <v>1</v>
      </c>
      <c r="O20" s="2627">
        <v>1</v>
      </c>
      <c r="P20" s="2627">
        <v>0.99990000000000001</v>
      </c>
      <c r="Q20" s="2627">
        <v>1</v>
      </c>
      <c r="R20" s="2627">
        <v>1</v>
      </c>
      <c r="S20" s="2627">
        <v>1</v>
      </c>
      <c r="T20" s="2627">
        <v>0.99990000000000001</v>
      </c>
      <c r="U20" s="2627">
        <v>1</v>
      </c>
      <c r="V20" s="2622">
        <v>1</v>
      </c>
      <c r="W20" s="2627">
        <v>1</v>
      </c>
      <c r="X20" s="2627">
        <v>1</v>
      </c>
      <c r="Y20" s="2623">
        <v>1</v>
      </c>
      <c r="Z20" s="2627">
        <v>0.99990000000000001</v>
      </c>
      <c r="AA20" s="2627">
        <v>1</v>
      </c>
      <c r="AB20" s="2627">
        <v>1</v>
      </c>
      <c r="AC20" s="2624">
        <v>1</v>
      </c>
      <c r="AD20" s="2627">
        <v>1</v>
      </c>
      <c r="AE20" s="2627">
        <v>1</v>
      </c>
      <c r="AF20" s="2627">
        <v>0.99990000000000001</v>
      </c>
      <c r="AG20" s="2627">
        <v>0.99990000000000001</v>
      </c>
      <c r="AH20" s="2625">
        <v>1.0001</v>
      </c>
      <c r="AI20" s="2627">
        <v>1</v>
      </c>
      <c r="AJ20" s="2626">
        <v>1.0001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J20"/>
  <sheetViews>
    <sheetView workbookViewId="0"/>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59</v>
      </c>
    </row>
    <row r="6" spans="1:36" ht="42" customHeight="1">
      <c r="A6" s="4056" t="s">
        <v>192</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2726">
        <v>1021</v>
      </c>
      <c r="C11" s="2727">
        <v>542</v>
      </c>
      <c r="D11" s="2719">
        <v>479</v>
      </c>
      <c r="E11" s="2727">
        <v>79</v>
      </c>
      <c r="F11" s="2727">
        <v>169</v>
      </c>
      <c r="G11" s="2727">
        <v>154</v>
      </c>
      <c r="H11" s="2727">
        <v>188</v>
      </c>
      <c r="I11" s="2727">
        <v>207</v>
      </c>
      <c r="J11" s="2720">
        <v>224</v>
      </c>
      <c r="K11" s="2727">
        <v>92</v>
      </c>
      <c r="L11" s="2727">
        <v>78</v>
      </c>
      <c r="M11" s="2727">
        <v>105</v>
      </c>
      <c r="N11" s="2727">
        <v>44</v>
      </c>
      <c r="O11" s="2727">
        <v>98</v>
      </c>
      <c r="P11" s="2727">
        <v>11</v>
      </c>
      <c r="Q11" s="2727">
        <v>98</v>
      </c>
      <c r="R11" s="2727">
        <v>143</v>
      </c>
      <c r="S11" s="2727">
        <v>103</v>
      </c>
      <c r="T11" s="2727">
        <v>59</v>
      </c>
      <c r="U11" s="2727">
        <v>103</v>
      </c>
      <c r="V11" s="2721">
        <v>86</v>
      </c>
      <c r="W11" s="2727">
        <v>355</v>
      </c>
      <c r="X11" s="2727">
        <v>355</v>
      </c>
      <c r="Y11" s="2722">
        <v>253</v>
      </c>
      <c r="Z11" s="2727">
        <v>237</v>
      </c>
      <c r="AA11" s="2727">
        <v>271</v>
      </c>
      <c r="AB11" s="2727">
        <v>154</v>
      </c>
      <c r="AC11" s="2723">
        <v>359</v>
      </c>
      <c r="AD11" s="2727">
        <v>371</v>
      </c>
      <c r="AE11" s="2727">
        <v>292</v>
      </c>
      <c r="AF11" s="2727">
        <v>66</v>
      </c>
      <c r="AG11" s="2727">
        <v>28</v>
      </c>
      <c r="AH11" s="2724">
        <v>91</v>
      </c>
      <c r="AI11" s="2727">
        <v>439</v>
      </c>
      <c r="AJ11" s="2725">
        <v>399</v>
      </c>
    </row>
    <row r="12" spans="1:36" ht="14">
      <c r="A12" s="8" t="s">
        <v>136</v>
      </c>
      <c r="B12" s="2646">
        <v>1021</v>
      </c>
      <c r="C12" s="2645">
        <v>523</v>
      </c>
      <c r="D12" s="2638">
        <v>498</v>
      </c>
      <c r="E12" s="2645">
        <v>113</v>
      </c>
      <c r="F12" s="2645">
        <v>172</v>
      </c>
      <c r="G12" s="2645">
        <v>165</v>
      </c>
      <c r="H12" s="2645">
        <v>185</v>
      </c>
      <c r="I12" s="2645">
        <v>150</v>
      </c>
      <c r="J12" s="2639">
        <v>237</v>
      </c>
      <c r="K12" s="2645">
        <v>95</v>
      </c>
      <c r="L12" s="2645">
        <v>74</v>
      </c>
      <c r="M12" s="2645">
        <v>134</v>
      </c>
      <c r="N12" s="2645">
        <v>42</v>
      </c>
      <c r="O12" s="2645">
        <v>112</v>
      </c>
      <c r="P12" s="2645">
        <v>28</v>
      </c>
      <c r="Q12" s="2645">
        <v>86</v>
      </c>
      <c r="R12" s="2645">
        <v>140</v>
      </c>
      <c r="S12" s="2645">
        <v>87</v>
      </c>
      <c r="T12" s="2645">
        <v>49</v>
      </c>
      <c r="U12" s="2645">
        <v>89</v>
      </c>
      <c r="V12" s="2640">
        <v>84</v>
      </c>
      <c r="W12" s="2645">
        <v>286</v>
      </c>
      <c r="X12" s="2645">
        <v>338</v>
      </c>
      <c r="Y12" s="2641">
        <v>339</v>
      </c>
      <c r="Z12" s="2645">
        <v>365</v>
      </c>
      <c r="AA12" s="2645">
        <v>249</v>
      </c>
      <c r="AB12" s="2645">
        <v>126</v>
      </c>
      <c r="AC12" s="2642">
        <v>281</v>
      </c>
      <c r="AD12" s="2645">
        <v>359</v>
      </c>
      <c r="AE12" s="2645">
        <v>338</v>
      </c>
      <c r="AF12" s="2645">
        <v>63</v>
      </c>
      <c r="AG12" s="2645">
        <v>25</v>
      </c>
      <c r="AH12" s="2643">
        <v>63</v>
      </c>
      <c r="AI12" s="2645">
        <v>437</v>
      </c>
      <c r="AJ12" s="2644">
        <v>409</v>
      </c>
    </row>
    <row r="13" spans="1:36" ht="14">
      <c r="A13" s="4" t="s">
        <v>190</v>
      </c>
      <c r="B13" s="2654">
        <v>298</v>
      </c>
      <c r="C13" s="2655">
        <v>146</v>
      </c>
      <c r="D13" s="2647">
        <v>152</v>
      </c>
      <c r="E13" s="2655">
        <v>48</v>
      </c>
      <c r="F13" s="2655">
        <v>76</v>
      </c>
      <c r="G13" s="2655">
        <v>58</v>
      </c>
      <c r="H13" s="2655">
        <v>51</v>
      </c>
      <c r="I13" s="2655">
        <v>32</v>
      </c>
      <c r="J13" s="2648">
        <v>34</v>
      </c>
      <c r="K13" s="2655">
        <v>17</v>
      </c>
      <c r="L13" s="2655">
        <v>20</v>
      </c>
      <c r="M13" s="2655">
        <v>50</v>
      </c>
      <c r="N13" s="2655">
        <v>13</v>
      </c>
      <c r="O13" s="2655">
        <v>43</v>
      </c>
      <c r="P13" s="2655">
        <v>8</v>
      </c>
      <c r="Q13" s="2655">
        <v>23</v>
      </c>
      <c r="R13" s="2655">
        <v>32</v>
      </c>
      <c r="S13" s="2655">
        <v>22</v>
      </c>
      <c r="T13" s="2655">
        <v>10</v>
      </c>
      <c r="U13" s="2655">
        <v>30</v>
      </c>
      <c r="V13" s="2649">
        <v>31</v>
      </c>
      <c r="W13" s="2655">
        <v>101</v>
      </c>
      <c r="X13" s="2655">
        <v>90</v>
      </c>
      <c r="Y13" s="2650">
        <v>90</v>
      </c>
      <c r="Z13" s="2655">
        <v>87</v>
      </c>
      <c r="AA13" s="2655">
        <v>65</v>
      </c>
      <c r="AB13" s="2655">
        <v>38</v>
      </c>
      <c r="AC13" s="2651">
        <v>107</v>
      </c>
      <c r="AD13" s="2655">
        <v>11</v>
      </c>
      <c r="AE13" s="2655">
        <v>203</v>
      </c>
      <c r="AF13" s="2655">
        <v>17</v>
      </c>
      <c r="AG13" s="2655">
        <v>9</v>
      </c>
      <c r="AH13" s="2652">
        <v>8</v>
      </c>
      <c r="AI13" s="2655">
        <v>81</v>
      </c>
      <c r="AJ13" s="2653">
        <v>156</v>
      </c>
    </row>
    <row r="14" spans="1:36" ht="14">
      <c r="A14" s="4" t="s">
        <v>138</v>
      </c>
      <c r="B14" s="2690">
        <v>0.29220000000000002</v>
      </c>
      <c r="C14" s="2691">
        <v>0.27939999999999998</v>
      </c>
      <c r="D14" s="2683">
        <v>0.30549999999999999</v>
      </c>
      <c r="E14" s="2691">
        <v>0.42599999999999999</v>
      </c>
      <c r="F14" s="2691">
        <v>0.44059999999999999</v>
      </c>
      <c r="G14" s="2691">
        <v>0.3508</v>
      </c>
      <c r="H14" s="2691">
        <v>0.2767</v>
      </c>
      <c r="I14" s="2691">
        <v>0.21229999999999999</v>
      </c>
      <c r="J14" s="2684">
        <v>0.14219999999999999</v>
      </c>
      <c r="K14" s="2691">
        <v>0.1757</v>
      </c>
      <c r="L14" s="2691">
        <v>0.27</v>
      </c>
      <c r="M14" s="2691">
        <v>0.3725</v>
      </c>
      <c r="N14" s="2691">
        <v>0.30509999999999998</v>
      </c>
      <c r="O14" s="2691">
        <v>0.3871</v>
      </c>
      <c r="P14" s="2691">
        <v>0.26910000000000001</v>
      </c>
      <c r="Q14" s="2691">
        <v>0.26140000000000002</v>
      </c>
      <c r="R14" s="2691">
        <v>0.22670000000000001</v>
      </c>
      <c r="S14" s="2691">
        <v>0.25219999999999998</v>
      </c>
      <c r="T14" s="2691">
        <v>0.1943</v>
      </c>
      <c r="U14" s="2691">
        <v>0.33750000000000002</v>
      </c>
      <c r="V14" s="2685">
        <v>0.37030000000000002</v>
      </c>
      <c r="W14" s="2691">
        <v>0.35360000000000003</v>
      </c>
      <c r="X14" s="2691">
        <v>0.26600000000000001</v>
      </c>
      <c r="Y14" s="2686">
        <v>0.26569999999999999</v>
      </c>
      <c r="Z14" s="2691">
        <v>0.2392</v>
      </c>
      <c r="AA14" s="2691">
        <v>0.26250000000000001</v>
      </c>
      <c r="AB14" s="2691">
        <v>0.30330000000000001</v>
      </c>
      <c r="AC14" s="2687">
        <v>0.38250000000000001</v>
      </c>
      <c r="AD14" s="2691">
        <v>3.1899999999999998E-2</v>
      </c>
      <c r="AE14" s="2691">
        <v>0.59960000000000002</v>
      </c>
      <c r="AF14" s="2691">
        <v>0.26910000000000001</v>
      </c>
      <c r="AG14" s="2691">
        <v>0.34339999999999998</v>
      </c>
      <c r="AH14" s="2688">
        <v>0.1305</v>
      </c>
      <c r="AI14" s="2691">
        <v>0.185</v>
      </c>
      <c r="AJ14" s="2689">
        <v>0.38179999999999997</v>
      </c>
    </row>
    <row r="15" spans="1:36" ht="14">
      <c r="A15" s="4" t="s">
        <v>193</v>
      </c>
      <c r="B15" s="2663">
        <v>495</v>
      </c>
      <c r="C15" s="2664">
        <v>243</v>
      </c>
      <c r="D15" s="2656">
        <v>252</v>
      </c>
      <c r="E15" s="2664">
        <v>47</v>
      </c>
      <c r="F15" s="2664">
        <v>59</v>
      </c>
      <c r="G15" s="2664">
        <v>61</v>
      </c>
      <c r="H15" s="2664">
        <v>83</v>
      </c>
      <c r="I15" s="2664">
        <v>84</v>
      </c>
      <c r="J15" s="2657">
        <v>161</v>
      </c>
      <c r="K15" s="2664">
        <v>50</v>
      </c>
      <c r="L15" s="2664">
        <v>43</v>
      </c>
      <c r="M15" s="2664">
        <v>64</v>
      </c>
      <c r="N15" s="2664">
        <v>22</v>
      </c>
      <c r="O15" s="2664">
        <v>46</v>
      </c>
      <c r="P15" s="2664">
        <v>15</v>
      </c>
      <c r="Q15" s="2664">
        <v>33</v>
      </c>
      <c r="R15" s="2664">
        <v>70</v>
      </c>
      <c r="S15" s="2664">
        <v>44</v>
      </c>
      <c r="T15" s="2664">
        <v>27</v>
      </c>
      <c r="U15" s="2664">
        <v>43</v>
      </c>
      <c r="V15" s="2658">
        <v>38</v>
      </c>
      <c r="W15" s="2664">
        <v>102</v>
      </c>
      <c r="X15" s="2664">
        <v>186</v>
      </c>
      <c r="Y15" s="2659">
        <v>182</v>
      </c>
      <c r="Z15" s="2664">
        <v>174</v>
      </c>
      <c r="AA15" s="2664">
        <v>132</v>
      </c>
      <c r="AB15" s="2664">
        <v>65</v>
      </c>
      <c r="AC15" s="2660">
        <v>124</v>
      </c>
      <c r="AD15" s="2664">
        <v>301</v>
      </c>
      <c r="AE15" s="2664">
        <v>74</v>
      </c>
      <c r="AF15" s="2664">
        <v>20</v>
      </c>
      <c r="AG15" s="2664">
        <v>7</v>
      </c>
      <c r="AH15" s="2661">
        <v>32</v>
      </c>
      <c r="AI15" s="2664">
        <v>278</v>
      </c>
      <c r="AJ15" s="2662">
        <v>162</v>
      </c>
    </row>
    <row r="16" spans="1:36" ht="14">
      <c r="A16" s="4" t="s">
        <v>138</v>
      </c>
      <c r="B16" s="2699">
        <v>0.4844</v>
      </c>
      <c r="C16" s="2700">
        <v>0.46350000000000002</v>
      </c>
      <c r="D16" s="2692">
        <v>0.50639999999999996</v>
      </c>
      <c r="E16" s="2700">
        <v>0.41439999999999999</v>
      </c>
      <c r="F16" s="2700">
        <v>0.34300000000000003</v>
      </c>
      <c r="G16" s="2700">
        <v>0.37</v>
      </c>
      <c r="H16" s="2700">
        <v>0.4476</v>
      </c>
      <c r="I16" s="2700">
        <v>0.56169999999999998</v>
      </c>
      <c r="J16" s="2693">
        <v>0.68</v>
      </c>
      <c r="K16" s="2700">
        <v>0.52439999999999998</v>
      </c>
      <c r="L16" s="2700">
        <v>0.58069999999999999</v>
      </c>
      <c r="M16" s="2700">
        <v>0.47689999999999999</v>
      </c>
      <c r="N16" s="2700">
        <v>0.5323</v>
      </c>
      <c r="O16" s="2700">
        <v>0.41270000000000001</v>
      </c>
      <c r="P16" s="2700">
        <v>0.52400000000000002</v>
      </c>
      <c r="Q16" s="2700">
        <v>0.38619999999999999</v>
      </c>
      <c r="R16" s="2700">
        <v>0.49819999999999998</v>
      </c>
      <c r="S16" s="2700">
        <v>0.50390000000000001</v>
      </c>
      <c r="T16" s="2700">
        <v>0.55379999999999996</v>
      </c>
      <c r="U16" s="2700">
        <v>0.48049999999999998</v>
      </c>
      <c r="V16" s="2694">
        <v>0.45440000000000003</v>
      </c>
      <c r="W16" s="2700">
        <v>0.3579</v>
      </c>
      <c r="X16" s="2700">
        <v>0.54849999999999999</v>
      </c>
      <c r="Y16" s="2695">
        <v>0.53790000000000004</v>
      </c>
      <c r="Z16" s="2700">
        <v>0.47639999999999999</v>
      </c>
      <c r="AA16" s="2700">
        <v>0.53029999999999999</v>
      </c>
      <c r="AB16" s="2700">
        <v>0.51429999999999998</v>
      </c>
      <c r="AC16" s="2696">
        <v>0.44069999999999998</v>
      </c>
      <c r="AD16" s="2700">
        <v>0.83989999999999998</v>
      </c>
      <c r="AE16" s="2700">
        <v>0.22020000000000001</v>
      </c>
      <c r="AF16" s="2700">
        <v>0.32729999999999998</v>
      </c>
      <c r="AG16" s="2700">
        <v>0.27639999999999998</v>
      </c>
      <c r="AH16" s="2697">
        <v>0.50939999999999996</v>
      </c>
      <c r="AI16" s="2700">
        <v>0.63480000000000003</v>
      </c>
      <c r="AJ16" s="2698">
        <v>0.39539999999999997</v>
      </c>
    </row>
    <row r="17" spans="1:36" ht="14">
      <c r="A17" s="4" t="s">
        <v>178</v>
      </c>
      <c r="B17" s="2672">
        <v>228</v>
      </c>
      <c r="C17" s="2673">
        <v>135</v>
      </c>
      <c r="D17" s="2665">
        <v>94</v>
      </c>
      <c r="E17" s="2673">
        <v>18</v>
      </c>
      <c r="F17" s="2673">
        <v>37</v>
      </c>
      <c r="G17" s="2673">
        <v>46</v>
      </c>
      <c r="H17" s="2673">
        <v>51</v>
      </c>
      <c r="I17" s="2673">
        <v>34</v>
      </c>
      <c r="J17" s="2666">
        <v>42</v>
      </c>
      <c r="K17" s="2673">
        <v>28</v>
      </c>
      <c r="L17" s="2673">
        <v>11</v>
      </c>
      <c r="M17" s="2673">
        <v>20</v>
      </c>
      <c r="N17" s="2673">
        <v>7</v>
      </c>
      <c r="O17" s="2673">
        <v>22</v>
      </c>
      <c r="P17" s="2673">
        <v>6</v>
      </c>
      <c r="Q17" s="2673">
        <v>30</v>
      </c>
      <c r="R17" s="2673">
        <v>38</v>
      </c>
      <c r="S17" s="2673">
        <v>21</v>
      </c>
      <c r="T17" s="2673">
        <v>12</v>
      </c>
      <c r="U17" s="2673">
        <v>16</v>
      </c>
      <c r="V17" s="2667">
        <v>15</v>
      </c>
      <c r="W17" s="2673">
        <v>83</v>
      </c>
      <c r="X17" s="2673">
        <v>63</v>
      </c>
      <c r="Y17" s="2668">
        <v>67</v>
      </c>
      <c r="Z17" s="2673">
        <v>104</v>
      </c>
      <c r="AA17" s="2673">
        <v>52</v>
      </c>
      <c r="AB17" s="2673">
        <v>23</v>
      </c>
      <c r="AC17" s="2669">
        <v>50</v>
      </c>
      <c r="AD17" s="2673">
        <v>46</v>
      </c>
      <c r="AE17" s="2673">
        <v>61</v>
      </c>
      <c r="AF17" s="2673">
        <v>25</v>
      </c>
      <c r="AG17" s="2673">
        <v>10</v>
      </c>
      <c r="AH17" s="2670">
        <v>23</v>
      </c>
      <c r="AI17" s="2673">
        <v>79</v>
      </c>
      <c r="AJ17" s="2671">
        <v>91</v>
      </c>
    </row>
    <row r="18" spans="1:36" ht="14">
      <c r="A18" s="8" t="s">
        <v>138</v>
      </c>
      <c r="B18" s="2709">
        <v>0.22339999999999999</v>
      </c>
      <c r="C18" s="2708">
        <v>0.2571</v>
      </c>
      <c r="D18" s="2701">
        <v>0.188</v>
      </c>
      <c r="E18" s="2708">
        <v>0.15959999999999999</v>
      </c>
      <c r="F18" s="2708">
        <v>0.21640000000000001</v>
      </c>
      <c r="G18" s="2708">
        <v>0.27929999999999999</v>
      </c>
      <c r="H18" s="2708">
        <v>0.27560000000000001</v>
      </c>
      <c r="I18" s="2708">
        <v>0.22589999999999999</v>
      </c>
      <c r="J18" s="2702">
        <v>0.17780000000000001</v>
      </c>
      <c r="K18" s="2708">
        <v>0.2999</v>
      </c>
      <c r="L18" s="2708">
        <v>0.14940000000000001</v>
      </c>
      <c r="M18" s="2708">
        <v>0.15060000000000001</v>
      </c>
      <c r="N18" s="2708">
        <v>0.16259999999999999</v>
      </c>
      <c r="O18" s="2708">
        <v>0.20019999999999999</v>
      </c>
      <c r="P18" s="2708">
        <v>0.20699999999999999</v>
      </c>
      <c r="Q18" s="2708">
        <v>0.35239999999999999</v>
      </c>
      <c r="R18" s="2708">
        <v>0.27500000000000002</v>
      </c>
      <c r="S18" s="2708">
        <v>0.24390000000000001</v>
      </c>
      <c r="T18" s="2708">
        <v>0.252</v>
      </c>
      <c r="U18" s="2708">
        <v>0.182</v>
      </c>
      <c r="V18" s="2703">
        <v>0.1754</v>
      </c>
      <c r="W18" s="2708">
        <v>0.28849999999999998</v>
      </c>
      <c r="X18" s="2708">
        <v>0.1855</v>
      </c>
      <c r="Y18" s="2704">
        <v>0.19650000000000001</v>
      </c>
      <c r="Z18" s="2708">
        <v>0.28439999999999999</v>
      </c>
      <c r="AA18" s="2708">
        <v>0.2072</v>
      </c>
      <c r="AB18" s="2708">
        <v>0.18240000000000001</v>
      </c>
      <c r="AC18" s="2705">
        <v>0.17680000000000001</v>
      </c>
      <c r="AD18" s="2708">
        <v>0.12820000000000001</v>
      </c>
      <c r="AE18" s="2708">
        <v>0.1802</v>
      </c>
      <c r="AF18" s="2708">
        <v>0.40360000000000001</v>
      </c>
      <c r="AG18" s="2708">
        <v>0.38019999999999998</v>
      </c>
      <c r="AH18" s="2706">
        <v>0.36009999999999998</v>
      </c>
      <c r="AI18" s="2708">
        <v>0.1802</v>
      </c>
      <c r="AJ18" s="2707">
        <v>0.22289999999999999</v>
      </c>
    </row>
    <row r="19" spans="1:36" ht="14">
      <c r="A19" s="4" t="s">
        <v>149</v>
      </c>
      <c r="B19" s="2681">
        <v>1021</v>
      </c>
      <c r="C19" s="2682">
        <v>523</v>
      </c>
      <c r="D19" s="2674">
        <v>498</v>
      </c>
      <c r="E19" s="2682">
        <v>113</v>
      </c>
      <c r="F19" s="2682">
        <v>172</v>
      </c>
      <c r="G19" s="2682">
        <v>165</v>
      </c>
      <c r="H19" s="2682">
        <v>185</v>
      </c>
      <c r="I19" s="2682">
        <v>150</v>
      </c>
      <c r="J19" s="2675">
        <v>237</v>
      </c>
      <c r="K19" s="2682">
        <v>95</v>
      </c>
      <c r="L19" s="2682">
        <v>74</v>
      </c>
      <c r="M19" s="2682">
        <v>134</v>
      </c>
      <c r="N19" s="2682">
        <v>42</v>
      </c>
      <c r="O19" s="2682">
        <v>112</v>
      </c>
      <c r="P19" s="2682">
        <v>28</v>
      </c>
      <c r="Q19" s="2682">
        <v>86</v>
      </c>
      <c r="R19" s="2682">
        <v>140</v>
      </c>
      <c r="S19" s="2682">
        <v>87</v>
      </c>
      <c r="T19" s="2682">
        <v>49</v>
      </c>
      <c r="U19" s="2682">
        <v>89</v>
      </c>
      <c r="V19" s="2676">
        <v>84</v>
      </c>
      <c r="W19" s="2682">
        <v>286</v>
      </c>
      <c r="X19" s="2682">
        <v>338</v>
      </c>
      <c r="Y19" s="2677">
        <v>339</v>
      </c>
      <c r="Z19" s="2682">
        <v>365</v>
      </c>
      <c r="AA19" s="2682">
        <v>249</v>
      </c>
      <c r="AB19" s="2682">
        <v>126</v>
      </c>
      <c r="AC19" s="2678">
        <v>281</v>
      </c>
      <c r="AD19" s="2682">
        <v>359</v>
      </c>
      <c r="AE19" s="2682">
        <v>338</v>
      </c>
      <c r="AF19" s="2682">
        <v>63</v>
      </c>
      <c r="AG19" s="2682">
        <v>25</v>
      </c>
      <c r="AH19" s="2679">
        <v>63</v>
      </c>
      <c r="AI19" s="2682">
        <v>437</v>
      </c>
      <c r="AJ19" s="2680">
        <v>409</v>
      </c>
    </row>
    <row r="20" spans="1:36" ht="14">
      <c r="A20" s="8" t="s">
        <v>138</v>
      </c>
      <c r="B20" s="2718">
        <v>1</v>
      </c>
      <c r="C20" s="2717">
        <v>1</v>
      </c>
      <c r="D20" s="2710">
        <v>0.99990000000000001</v>
      </c>
      <c r="E20" s="2717">
        <v>1</v>
      </c>
      <c r="F20" s="2717">
        <v>1</v>
      </c>
      <c r="G20" s="2717">
        <v>1.0001</v>
      </c>
      <c r="H20" s="2717">
        <v>0.99990000000000001</v>
      </c>
      <c r="I20" s="2717">
        <v>0.99990000000000001</v>
      </c>
      <c r="J20" s="2711">
        <v>1</v>
      </c>
      <c r="K20" s="2717">
        <v>1</v>
      </c>
      <c r="L20" s="2717">
        <v>1.0001</v>
      </c>
      <c r="M20" s="2717">
        <v>1</v>
      </c>
      <c r="N20" s="2717">
        <v>1</v>
      </c>
      <c r="O20" s="2717">
        <v>1</v>
      </c>
      <c r="P20" s="2717">
        <v>1.0001</v>
      </c>
      <c r="Q20" s="2717">
        <v>1</v>
      </c>
      <c r="R20" s="2717">
        <v>0.99990000000000001</v>
      </c>
      <c r="S20" s="2717">
        <v>1</v>
      </c>
      <c r="T20" s="2717">
        <v>1.0001</v>
      </c>
      <c r="U20" s="2717">
        <v>1</v>
      </c>
      <c r="V20" s="2712">
        <v>1.0001</v>
      </c>
      <c r="W20" s="2717">
        <v>1</v>
      </c>
      <c r="X20" s="2717">
        <v>1</v>
      </c>
      <c r="Y20" s="2713">
        <v>1.0001</v>
      </c>
      <c r="Z20" s="2717">
        <v>1</v>
      </c>
      <c r="AA20" s="2717">
        <v>1</v>
      </c>
      <c r="AB20" s="2717">
        <v>1</v>
      </c>
      <c r="AC20" s="2714">
        <v>1</v>
      </c>
      <c r="AD20" s="2717">
        <v>1</v>
      </c>
      <c r="AE20" s="2717">
        <v>1</v>
      </c>
      <c r="AF20" s="2717">
        <v>1</v>
      </c>
      <c r="AG20" s="2717">
        <v>1</v>
      </c>
      <c r="AH20" s="2715">
        <v>1</v>
      </c>
      <c r="AI20" s="2717">
        <v>1</v>
      </c>
      <c r="AJ20" s="2716">
        <v>1.0001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J20"/>
  <sheetViews>
    <sheetView workbookViewId="0"/>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61</v>
      </c>
    </row>
    <row r="6" spans="1:36" ht="42" customHeight="1">
      <c r="A6" s="4056" t="s">
        <v>194</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2816">
        <v>1021</v>
      </c>
      <c r="C11" s="2817">
        <v>542</v>
      </c>
      <c r="D11" s="2809">
        <v>479</v>
      </c>
      <c r="E11" s="2817">
        <v>79</v>
      </c>
      <c r="F11" s="2817">
        <v>169</v>
      </c>
      <c r="G11" s="2817">
        <v>154</v>
      </c>
      <c r="H11" s="2817">
        <v>188</v>
      </c>
      <c r="I11" s="2817">
        <v>207</v>
      </c>
      <c r="J11" s="2810">
        <v>224</v>
      </c>
      <c r="K11" s="2817">
        <v>92</v>
      </c>
      <c r="L11" s="2817">
        <v>78</v>
      </c>
      <c r="M11" s="2817">
        <v>105</v>
      </c>
      <c r="N11" s="2817">
        <v>44</v>
      </c>
      <c r="O11" s="2817">
        <v>98</v>
      </c>
      <c r="P11" s="2817">
        <v>11</v>
      </c>
      <c r="Q11" s="2817">
        <v>98</v>
      </c>
      <c r="R11" s="2817">
        <v>143</v>
      </c>
      <c r="S11" s="2817">
        <v>103</v>
      </c>
      <c r="T11" s="2817">
        <v>59</v>
      </c>
      <c r="U11" s="2817">
        <v>103</v>
      </c>
      <c r="V11" s="2811">
        <v>86</v>
      </c>
      <c r="W11" s="2817">
        <v>355</v>
      </c>
      <c r="X11" s="2817">
        <v>355</v>
      </c>
      <c r="Y11" s="2812">
        <v>253</v>
      </c>
      <c r="Z11" s="2817">
        <v>237</v>
      </c>
      <c r="AA11" s="2817">
        <v>271</v>
      </c>
      <c r="AB11" s="2817">
        <v>154</v>
      </c>
      <c r="AC11" s="2813">
        <v>359</v>
      </c>
      <c r="AD11" s="2817">
        <v>371</v>
      </c>
      <c r="AE11" s="2817">
        <v>292</v>
      </c>
      <c r="AF11" s="2817">
        <v>66</v>
      </c>
      <c r="AG11" s="2817">
        <v>28</v>
      </c>
      <c r="AH11" s="2814">
        <v>91</v>
      </c>
      <c r="AI11" s="2817">
        <v>439</v>
      </c>
      <c r="AJ11" s="2815">
        <v>399</v>
      </c>
    </row>
    <row r="12" spans="1:36" ht="14">
      <c r="A12" s="8" t="s">
        <v>136</v>
      </c>
      <c r="B12" s="2736">
        <v>1021</v>
      </c>
      <c r="C12" s="2735">
        <v>523</v>
      </c>
      <c r="D12" s="2728">
        <v>498</v>
      </c>
      <c r="E12" s="2735">
        <v>113</v>
      </c>
      <c r="F12" s="2735">
        <v>172</v>
      </c>
      <c r="G12" s="2735">
        <v>165</v>
      </c>
      <c r="H12" s="2735">
        <v>185</v>
      </c>
      <c r="I12" s="2735">
        <v>150</v>
      </c>
      <c r="J12" s="2729">
        <v>237</v>
      </c>
      <c r="K12" s="2735">
        <v>95</v>
      </c>
      <c r="L12" s="2735">
        <v>74</v>
      </c>
      <c r="M12" s="2735">
        <v>134</v>
      </c>
      <c r="N12" s="2735">
        <v>42</v>
      </c>
      <c r="O12" s="2735">
        <v>112</v>
      </c>
      <c r="P12" s="2735">
        <v>28</v>
      </c>
      <c r="Q12" s="2735">
        <v>86</v>
      </c>
      <c r="R12" s="2735">
        <v>140</v>
      </c>
      <c r="S12" s="2735">
        <v>87</v>
      </c>
      <c r="T12" s="2735">
        <v>49</v>
      </c>
      <c r="U12" s="2735">
        <v>89</v>
      </c>
      <c r="V12" s="2730">
        <v>84</v>
      </c>
      <c r="W12" s="2735">
        <v>286</v>
      </c>
      <c r="X12" s="2735">
        <v>338</v>
      </c>
      <c r="Y12" s="2731">
        <v>339</v>
      </c>
      <c r="Z12" s="2735">
        <v>365</v>
      </c>
      <c r="AA12" s="2735">
        <v>249</v>
      </c>
      <c r="AB12" s="2735">
        <v>126</v>
      </c>
      <c r="AC12" s="2732">
        <v>281</v>
      </c>
      <c r="AD12" s="2735">
        <v>359</v>
      </c>
      <c r="AE12" s="2735">
        <v>338</v>
      </c>
      <c r="AF12" s="2735">
        <v>63</v>
      </c>
      <c r="AG12" s="2735">
        <v>25</v>
      </c>
      <c r="AH12" s="2733">
        <v>63</v>
      </c>
      <c r="AI12" s="2735">
        <v>437</v>
      </c>
      <c r="AJ12" s="2734">
        <v>409</v>
      </c>
    </row>
    <row r="13" spans="1:36" ht="14">
      <c r="A13" s="4" t="s">
        <v>191</v>
      </c>
      <c r="B13" s="2744">
        <v>276</v>
      </c>
      <c r="C13" s="2745">
        <v>130</v>
      </c>
      <c r="D13" s="2737">
        <v>146</v>
      </c>
      <c r="E13" s="2745">
        <v>36</v>
      </c>
      <c r="F13" s="2745">
        <v>61</v>
      </c>
      <c r="G13" s="2745">
        <v>50</v>
      </c>
      <c r="H13" s="2745">
        <v>48</v>
      </c>
      <c r="I13" s="2745">
        <v>40</v>
      </c>
      <c r="J13" s="2738">
        <v>41</v>
      </c>
      <c r="K13" s="2745">
        <v>25</v>
      </c>
      <c r="L13" s="2745">
        <v>9</v>
      </c>
      <c r="M13" s="2745">
        <v>41</v>
      </c>
      <c r="N13" s="2745">
        <v>10</v>
      </c>
      <c r="O13" s="2745">
        <v>34</v>
      </c>
      <c r="P13" s="2745">
        <v>8</v>
      </c>
      <c r="Q13" s="2745">
        <v>28</v>
      </c>
      <c r="R13" s="2745">
        <v>35</v>
      </c>
      <c r="S13" s="2745">
        <v>19</v>
      </c>
      <c r="T13" s="2745">
        <v>18</v>
      </c>
      <c r="U13" s="2745">
        <v>20</v>
      </c>
      <c r="V13" s="2739">
        <v>30</v>
      </c>
      <c r="W13" s="2745">
        <v>75</v>
      </c>
      <c r="X13" s="2745">
        <v>78</v>
      </c>
      <c r="Y13" s="2740">
        <v>111</v>
      </c>
      <c r="Z13" s="2745">
        <v>73</v>
      </c>
      <c r="AA13" s="2745">
        <v>62</v>
      </c>
      <c r="AB13" s="2745">
        <v>35</v>
      </c>
      <c r="AC13" s="2741">
        <v>106</v>
      </c>
      <c r="AD13" s="2745">
        <v>34</v>
      </c>
      <c r="AE13" s="2745">
        <v>159</v>
      </c>
      <c r="AF13" s="2745">
        <v>28</v>
      </c>
      <c r="AG13" s="2745">
        <v>10</v>
      </c>
      <c r="AH13" s="2742">
        <v>11</v>
      </c>
      <c r="AI13" s="2745">
        <v>75</v>
      </c>
      <c r="AJ13" s="2743">
        <v>169</v>
      </c>
    </row>
    <row r="14" spans="1:36" ht="14">
      <c r="A14" s="4" t="s">
        <v>138</v>
      </c>
      <c r="B14" s="2780">
        <v>0.27050000000000002</v>
      </c>
      <c r="C14" s="2781">
        <v>0.24879999999999999</v>
      </c>
      <c r="D14" s="2773">
        <v>0.29330000000000001</v>
      </c>
      <c r="E14" s="2781">
        <v>0.314</v>
      </c>
      <c r="F14" s="2781">
        <v>0.35780000000000001</v>
      </c>
      <c r="G14" s="2781">
        <v>0.30549999999999999</v>
      </c>
      <c r="H14" s="2781">
        <v>0.2601</v>
      </c>
      <c r="I14" s="2781">
        <v>0.26490000000000002</v>
      </c>
      <c r="J14" s="2774">
        <v>0.17369999999999999</v>
      </c>
      <c r="K14" s="2781">
        <v>0.2601</v>
      </c>
      <c r="L14" s="2781">
        <v>0.1237</v>
      </c>
      <c r="M14" s="2781">
        <v>0.30719999999999997</v>
      </c>
      <c r="N14" s="2781">
        <v>0.2487</v>
      </c>
      <c r="O14" s="2781">
        <v>0.30320000000000003</v>
      </c>
      <c r="P14" s="2781">
        <v>0.26910000000000001</v>
      </c>
      <c r="Q14" s="2781">
        <v>0.32800000000000001</v>
      </c>
      <c r="R14" s="2781">
        <v>0.24940000000000001</v>
      </c>
      <c r="S14" s="2781">
        <v>0.21579999999999999</v>
      </c>
      <c r="T14" s="2781">
        <v>0.36990000000000001</v>
      </c>
      <c r="U14" s="2781">
        <v>0.2215</v>
      </c>
      <c r="V14" s="2775">
        <v>0.35049999999999998</v>
      </c>
      <c r="W14" s="2781">
        <v>0.26279999999999998</v>
      </c>
      <c r="X14" s="2781">
        <v>0.2316</v>
      </c>
      <c r="Y14" s="2776">
        <v>0.32629999999999998</v>
      </c>
      <c r="Z14" s="2781">
        <v>0.19989999999999999</v>
      </c>
      <c r="AA14" s="2781">
        <v>0.24979999999999999</v>
      </c>
      <c r="AB14" s="2781">
        <v>0.27779999999999999</v>
      </c>
      <c r="AC14" s="2777">
        <v>0.37759999999999999</v>
      </c>
      <c r="AD14" s="2781">
        <v>9.4600000000000004E-2</v>
      </c>
      <c r="AE14" s="2781">
        <v>0.46910000000000002</v>
      </c>
      <c r="AF14" s="2781">
        <v>0.45269999999999999</v>
      </c>
      <c r="AG14" s="2781">
        <v>0.37980000000000003</v>
      </c>
      <c r="AH14" s="2778">
        <v>0.1744</v>
      </c>
      <c r="AI14" s="2781">
        <v>0.1714</v>
      </c>
      <c r="AJ14" s="2779">
        <v>0.41289999999999999</v>
      </c>
    </row>
    <row r="15" spans="1:36" ht="14">
      <c r="A15" s="4" t="s">
        <v>193</v>
      </c>
      <c r="B15" s="2753">
        <v>448</v>
      </c>
      <c r="C15" s="2754">
        <v>218</v>
      </c>
      <c r="D15" s="2746">
        <v>230</v>
      </c>
      <c r="E15" s="2754">
        <v>48</v>
      </c>
      <c r="F15" s="2754">
        <v>60</v>
      </c>
      <c r="G15" s="2754">
        <v>60</v>
      </c>
      <c r="H15" s="2754">
        <v>68</v>
      </c>
      <c r="I15" s="2754">
        <v>64</v>
      </c>
      <c r="J15" s="2747">
        <v>149</v>
      </c>
      <c r="K15" s="2754">
        <v>38</v>
      </c>
      <c r="L15" s="2754">
        <v>41</v>
      </c>
      <c r="M15" s="2754">
        <v>63</v>
      </c>
      <c r="N15" s="2754">
        <v>21</v>
      </c>
      <c r="O15" s="2754">
        <v>44</v>
      </c>
      <c r="P15" s="2754">
        <v>11</v>
      </c>
      <c r="Q15" s="2754">
        <v>29</v>
      </c>
      <c r="R15" s="2754">
        <v>61</v>
      </c>
      <c r="S15" s="2754">
        <v>44</v>
      </c>
      <c r="T15" s="2754">
        <v>18</v>
      </c>
      <c r="U15" s="2754">
        <v>45</v>
      </c>
      <c r="V15" s="2748">
        <v>32</v>
      </c>
      <c r="W15" s="2754">
        <v>99</v>
      </c>
      <c r="X15" s="2754">
        <v>181</v>
      </c>
      <c r="Y15" s="2749">
        <v>147</v>
      </c>
      <c r="Z15" s="2754">
        <v>160</v>
      </c>
      <c r="AA15" s="2754">
        <v>123</v>
      </c>
      <c r="AB15" s="2754">
        <v>53</v>
      </c>
      <c r="AC15" s="2750">
        <v>112</v>
      </c>
      <c r="AD15" s="2754">
        <v>269</v>
      </c>
      <c r="AE15" s="2754">
        <v>71</v>
      </c>
      <c r="AF15" s="2754">
        <v>18</v>
      </c>
      <c r="AG15" s="2754">
        <v>5</v>
      </c>
      <c r="AH15" s="2751">
        <v>32</v>
      </c>
      <c r="AI15" s="2754">
        <v>256</v>
      </c>
      <c r="AJ15" s="2752">
        <v>127</v>
      </c>
    </row>
    <row r="16" spans="1:36" ht="14">
      <c r="A16" s="4" t="s">
        <v>138</v>
      </c>
      <c r="B16" s="2789">
        <v>0.439</v>
      </c>
      <c r="C16" s="2790">
        <v>0.4168</v>
      </c>
      <c r="D16" s="2782">
        <v>0.46239999999999998</v>
      </c>
      <c r="E16" s="2790">
        <v>0.42120000000000002</v>
      </c>
      <c r="F16" s="2790">
        <v>0.3478</v>
      </c>
      <c r="G16" s="2790">
        <v>0.36449999999999999</v>
      </c>
      <c r="H16" s="2790">
        <v>0.36759999999999998</v>
      </c>
      <c r="I16" s="2790">
        <v>0.42909999999999998</v>
      </c>
      <c r="J16" s="2783">
        <v>0.62770000000000004</v>
      </c>
      <c r="K16" s="2790">
        <v>0.4022</v>
      </c>
      <c r="L16" s="2790">
        <v>0.56169999999999998</v>
      </c>
      <c r="M16" s="2790">
        <v>0.46939999999999998</v>
      </c>
      <c r="N16" s="2790">
        <v>0.50490000000000002</v>
      </c>
      <c r="O16" s="2790">
        <v>0.39200000000000002</v>
      </c>
      <c r="P16" s="2790">
        <v>0.39939999999999998</v>
      </c>
      <c r="Q16" s="2790">
        <v>0.33119999999999999</v>
      </c>
      <c r="R16" s="2790">
        <v>0.43659999999999999</v>
      </c>
      <c r="S16" s="2790">
        <v>0.50049999999999994</v>
      </c>
      <c r="T16" s="2790">
        <v>0.3649</v>
      </c>
      <c r="U16" s="2790">
        <v>0.50639999999999996</v>
      </c>
      <c r="V16" s="2784">
        <v>0.38350000000000001</v>
      </c>
      <c r="W16" s="2790">
        <v>0.34670000000000001</v>
      </c>
      <c r="X16" s="2790">
        <v>0.53369999999999995</v>
      </c>
      <c r="Y16" s="2785">
        <v>0.43419999999999997</v>
      </c>
      <c r="Z16" s="2790">
        <v>0.43690000000000001</v>
      </c>
      <c r="AA16" s="2790">
        <v>0.495</v>
      </c>
      <c r="AB16" s="2790">
        <v>0.42220000000000002</v>
      </c>
      <c r="AC16" s="2786">
        <v>0.3997</v>
      </c>
      <c r="AD16" s="2790">
        <v>0.75</v>
      </c>
      <c r="AE16" s="2790">
        <v>0.2099</v>
      </c>
      <c r="AF16" s="2790">
        <v>0.29060000000000002</v>
      </c>
      <c r="AG16" s="2790">
        <v>0.19750000000000001</v>
      </c>
      <c r="AH16" s="2787">
        <v>0.50290000000000001</v>
      </c>
      <c r="AI16" s="2790">
        <v>0.58489999999999998</v>
      </c>
      <c r="AJ16" s="2788">
        <v>0.30969999999999998</v>
      </c>
    </row>
    <row r="17" spans="1:36" ht="14">
      <c r="A17" s="4" t="s">
        <v>178</v>
      </c>
      <c r="B17" s="2762">
        <v>297</v>
      </c>
      <c r="C17" s="2763">
        <v>175</v>
      </c>
      <c r="D17" s="2755">
        <v>122</v>
      </c>
      <c r="E17" s="2763">
        <v>30</v>
      </c>
      <c r="F17" s="2763">
        <v>51</v>
      </c>
      <c r="G17" s="2763">
        <v>54</v>
      </c>
      <c r="H17" s="2763">
        <v>69</v>
      </c>
      <c r="I17" s="2763">
        <v>46</v>
      </c>
      <c r="J17" s="2756">
        <v>47</v>
      </c>
      <c r="K17" s="2763">
        <v>32</v>
      </c>
      <c r="L17" s="2763">
        <v>23</v>
      </c>
      <c r="M17" s="2763">
        <v>30</v>
      </c>
      <c r="N17" s="2763">
        <v>10</v>
      </c>
      <c r="O17" s="2763">
        <v>34</v>
      </c>
      <c r="P17" s="2763">
        <v>9</v>
      </c>
      <c r="Q17" s="2763">
        <v>29</v>
      </c>
      <c r="R17" s="2763">
        <v>44</v>
      </c>
      <c r="S17" s="2763">
        <v>25</v>
      </c>
      <c r="T17" s="2763">
        <v>13</v>
      </c>
      <c r="U17" s="2763">
        <v>24</v>
      </c>
      <c r="V17" s="2757">
        <v>22</v>
      </c>
      <c r="W17" s="2763">
        <v>112</v>
      </c>
      <c r="X17" s="2763">
        <v>79</v>
      </c>
      <c r="Y17" s="2758">
        <v>81</v>
      </c>
      <c r="Z17" s="2763">
        <v>133</v>
      </c>
      <c r="AA17" s="2763">
        <v>64</v>
      </c>
      <c r="AB17" s="2763">
        <v>38</v>
      </c>
      <c r="AC17" s="2759">
        <v>63</v>
      </c>
      <c r="AD17" s="2763">
        <v>56</v>
      </c>
      <c r="AE17" s="2763">
        <v>109</v>
      </c>
      <c r="AF17" s="2763">
        <v>16</v>
      </c>
      <c r="AG17" s="2763">
        <v>11</v>
      </c>
      <c r="AH17" s="2760">
        <v>20</v>
      </c>
      <c r="AI17" s="2763">
        <v>107</v>
      </c>
      <c r="AJ17" s="2761">
        <v>113</v>
      </c>
    </row>
    <row r="18" spans="1:36" ht="14">
      <c r="A18" s="8" t="s">
        <v>138</v>
      </c>
      <c r="B18" s="2799">
        <v>0.29049999999999998</v>
      </c>
      <c r="C18" s="2798">
        <v>0.33439999999999998</v>
      </c>
      <c r="D18" s="2791">
        <v>0.2442</v>
      </c>
      <c r="E18" s="2798">
        <v>0.26469999999999999</v>
      </c>
      <c r="F18" s="2798">
        <v>0.2944</v>
      </c>
      <c r="G18" s="2798">
        <v>0.33</v>
      </c>
      <c r="H18" s="2798">
        <v>0.37230000000000002</v>
      </c>
      <c r="I18" s="2798">
        <v>0.30599999999999999</v>
      </c>
      <c r="J18" s="2792">
        <v>0.19869999999999999</v>
      </c>
      <c r="K18" s="2798">
        <v>0.3377</v>
      </c>
      <c r="L18" s="2798">
        <v>0.31459999999999999</v>
      </c>
      <c r="M18" s="2798">
        <v>0.22339999999999999</v>
      </c>
      <c r="N18" s="2798">
        <v>0.24640000000000001</v>
      </c>
      <c r="O18" s="2798">
        <v>0.3049</v>
      </c>
      <c r="P18" s="2798">
        <v>0.33160000000000001</v>
      </c>
      <c r="Q18" s="2798">
        <v>0.34089999999999998</v>
      </c>
      <c r="R18" s="2798">
        <v>0.314</v>
      </c>
      <c r="S18" s="2798">
        <v>0.28370000000000001</v>
      </c>
      <c r="T18" s="2798">
        <v>0.26519999999999999</v>
      </c>
      <c r="U18" s="2798">
        <v>0.27210000000000001</v>
      </c>
      <c r="V18" s="2793">
        <v>0.26600000000000001</v>
      </c>
      <c r="W18" s="2798">
        <v>0.39050000000000001</v>
      </c>
      <c r="X18" s="2798">
        <v>0.23469999999999999</v>
      </c>
      <c r="Y18" s="2794">
        <v>0.23960000000000001</v>
      </c>
      <c r="Z18" s="2798">
        <v>0.36320000000000002</v>
      </c>
      <c r="AA18" s="2798">
        <v>0.25519999999999998</v>
      </c>
      <c r="AB18" s="2798">
        <v>0.3</v>
      </c>
      <c r="AC18" s="2795">
        <v>0.22270000000000001</v>
      </c>
      <c r="AD18" s="2798">
        <v>0.15540000000000001</v>
      </c>
      <c r="AE18" s="2798">
        <v>0.32090000000000002</v>
      </c>
      <c r="AF18" s="2798">
        <v>0.25659999999999999</v>
      </c>
      <c r="AG18" s="2798">
        <v>0.42270000000000002</v>
      </c>
      <c r="AH18" s="2796">
        <v>0.32269999999999999</v>
      </c>
      <c r="AI18" s="2798">
        <v>0.24379999999999999</v>
      </c>
      <c r="AJ18" s="2797">
        <v>0.27739999999999998</v>
      </c>
    </row>
    <row r="19" spans="1:36" ht="14">
      <c r="A19" s="4" t="s">
        <v>149</v>
      </c>
      <c r="B19" s="2771">
        <v>1021</v>
      </c>
      <c r="C19" s="2772">
        <v>523</v>
      </c>
      <c r="D19" s="2764">
        <v>498</v>
      </c>
      <c r="E19" s="2772">
        <v>113</v>
      </c>
      <c r="F19" s="2772">
        <v>172</v>
      </c>
      <c r="G19" s="2772">
        <v>165</v>
      </c>
      <c r="H19" s="2772">
        <v>185</v>
      </c>
      <c r="I19" s="2772">
        <v>150</v>
      </c>
      <c r="J19" s="2765">
        <v>237</v>
      </c>
      <c r="K19" s="2772">
        <v>95</v>
      </c>
      <c r="L19" s="2772">
        <v>74</v>
      </c>
      <c r="M19" s="2772">
        <v>134</v>
      </c>
      <c r="N19" s="2772">
        <v>42</v>
      </c>
      <c r="O19" s="2772">
        <v>112</v>
      </c>
      <c r="P19" s="2772">
        <v>28</v>
      </c>
      <c r="Q19" s="2772">
        <v>86</v>
      </c>
      <c r="R19" s="2772">
        <v>140</v>
      </c>
      <c r="S19" s="2772">
        <v>87</v>
      </c>
      <c r="T19" s="2772">
        <v>49</v>
      </c>
      <c r="U19" s="2772">
        <v>89</v>
      </c>
      <c r="V19" s="2766">
        <v>84</v>
      </c>
      <c r="W19" s="2772">
        <v>286</v>
      </c>
      <c r="X19" s="2772">
        <v>338</v>
      </c>
      <c r="Y19" s="2767">
        <v>339</v>
      </c>
      <c r="Z19" s="2772">
        <v>365</v>
      </c>
      <c r="AA19" s="2772">
        <v>249</v>
      </c>
      <c r="AB19" s="2772">
        <v>126</v>
      </c>
      <c r="AC19" s="2768">
        <v>281</v>
      </c>
      <c r="AD19" s="2772">
        <v>359</v>
      </c>
      <c r="AE19" s="2772">
        <v>338</v>
      </c>
      <c r="AF19" s="2772">
        <v>63</v>
      </c>
      <c r="AG19" s="2772">
        <v>25</v>
      </c>
      <c r="AH19" s="2769">
        <v>63</v>
      </c>
      <c r="AI19" s="2772">
        <v>437</v>
      </c>
      <c r="AJ19" s="2770">
        <v>409</v>
      </c>
    </row>
    <row r="20" spans="1:36" ht="14">
      <c r="A20" s="8" t="s">
        <v>138</v>
      </c>
      <c r="B20" s="2808">
        <v>1</v>
      </c>
      <c r="C20" s="2807">
        <v>1</v>
      </c>
      <c r="D20" s="2800">
        <v>0.99990000000000001</v>
      </c>
      <c r="E20" s="2807">
        <v>0.99990000000000001</v>
      </c>
      <c r="F20" s="2807">
        <v>1</v>
      </c>
      <c r="G20" s="2807">
        <v>1</v>
      </c>
      <c r="H20" s="2807">
        <v>1</v>
      </c>
      <c r="I20" s="2807">
        <v>1</v>
      </c>
      <c r="J20" s="2801">
        <v>1.0001</v>
      </c>
      <c r="K20" s="2807">
        <v>1</v>
      </c>
      <c r="L20" s="2807">
        <v>1</v>
      </c>
      <c r="M20" s="2807">
        <v>1</v>
      </c>
      <c r="N20" s="2807">
        <v>1</v>
      </c>
      <c r="O20" s="2807">
        <v>1.0001</v>
      </c>
      <c r="P20" s="2807">
        <v>1.0001</v>
      </c>
      <c r="Q20" s="2807">
        <v>1.0001</v>
      </c>
      <c r="R20" s="2807">
        <v>1</v>
      </c>
      <c r="S20" s="2807">
        <v>1</v>
      </c>
      <c r="T20" s="2807">
        <v>1</v>
      </c>
      <c r="U20" s="2807">
        <v>1</v>
      </c>
      <c r="V20" s="2802">
        <v>1</v>
      </c>
      <c r="W20" s="2807">
        <v>1</v>
      </c>
      <c r="X20" s="2807">
        <v>1</v>
      </c>
      <c r="Y20" s="2803">
        <v>1.0001</v>
      </c>
      <c r="Z20" s="2807">
        <v>1</v>
      </c>
      <c r="AA20" s="2807">
        <v>1</v>
      </c>
      <c r="AB20" s="2807">
        <v>1</v>
      </c>
      <c r="AC20" s="2804">
        <v>1</v>
      </c>
      <c r="AD20" s="2807">
        <v>1</v>
      </c>
      <c r="AE20" s="2807">
        <v>0.99990000000000001</v>
      </c>
      <c r="AF20" s="2807">
        <v>0.99990000000000001</v>
      </c>
      <c r="AG20" s="2807">
        <v>1</v>
      </c>
      <c r="AH20" s="2805">
        <v>1</v>
      </c>
      <c r="AI20" s="2807">
        <v>1.0001</v>
      </c>
      <c r="AJ20" s="2806">
        <v>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J24"/>
  <sheetViews>
    <sheetView workbookViewId="0"/>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63</v>
      </c>
    </row>
    <row r="6" spans="1:36" ht="42" customHeight="1">
      <c r="A6" s="4056" t="s">
        <v>195</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2942">
        <v>1021</v>
      </c>
      <c r="C11" s="2943">
        <v>542</v>
      </c>
      <c r="D11" s="2935">
        <v>479</v>
      </c>
      <c r="E11" s="2943">
        <v>79</v>
      </c>
      <c r="F11" s="2943">
        <v>169</v>
      </c>
      <c r="G11" s="2943">
        <v>154</v>
      </c>
      <c r="H11" s="2943">
        <v>188</v>
      </c>
      <c r="I11" s="2943">
        <v>207</v>
      </c>
      <c r="J11" s="2936">
        <v>224</v>
      </c>
      <c r="K11" s="2943">
        <v>92</v>
      </c>
      <c r="L11" s="2943">
        <v>78</v>
      </c>
      <c r="M11" s="2943">
        <v>105</v>
      </c>
      <c r="N11" s="2943">
        <v>44</v>
      </c>
      <c r="O11" s="2943">
        <v>98</v>
      </c>
      <c r="P11" s="2943">
        <v>11</v>
      </c>
      <c r="Q11" s="2943">
        <v>98</v>
      </c>
      <c r="R11" s="2943">
        <v>143</v>
      </c>
      <c r="S11" s="2943">
        <v>103</v>
      </c>
      <c r="T11" s="2943">
        <v>59</v>
      </c>
      <c r="U11" s="2943">
        <v>103</v>
      </c>
      <c r="V11" s="2937">
        <v>86</v>
      </c>
      <c r="W11" s="2943">
        <v>355</v>
      </c>
      <c r="X11" s="2943">
        <v>355</v>
      </c>
      <c r="Y11" s="2938">
        <v>253</v>
      </c>
      <c r="Z11" s="2943">
        <v>237</v>
      </c>
      <c r="AA11" s="2943">
        <v>271</v>
      </c>
      <c r="AB11" s="2943">
        <v>154</v>
      </c>
      <c r="AC11" s="2939">
        <v>359</v>
      </c>
      <c r="AD11" s="2943">
        <v>371</v>
      </c>
      <c r="AE11" s="2943">
        <v>292</v>
      </c>
      <c r="AF11" s="2943">
        <v>66</v>
      </c>
      <c r="AG11" s="2943">
        <v>28</v>
      </c>
      <c r="AH11" s="2940">
        <v>91</v>
      </c>
      <c r="AI11" s="2943">
        <v>439</v>
      </c>
      <c r="AJ11" s="2941">
        <v>399</v>
      </c>
    </row>
    <row r="12" spans="1:36" ht="14">
      <c r="A12" s="8" t="s">
        <v>136</v>
      </c>
      <c r="B12" s="2826">
        <v>1021</v>
      </c>
      <c r="C12" s="2825">
        <v>523</v>
      </c>
      <c r="D12" s="2818">
        <v>498</v>
      </c>
      <c r="E12" s="2825">
        <v>113</v>
      </c>
      <c r="F12" s="2825">
        <v>172</v>
      </c>
      <c r="G12" s="2825">
        <v>165</v>
      </c>
      <c r="H12" s="2825">
        <v>185</v>
      </c>
      <c r="I12" s="2825">
        <v>150</v>
      </c>
      <c r="J12" s="2819">
        <v>237</v>
      </c>
      <c r="K12" s="2825">
        <v>95</v>
      </c>
      <c r="L12" s="2825">
        <v>74</v>
      </c>
      <c r="M12" s="2825">
        <v>134</v>
      </c>
      <c r="N12" s="2825">
        <v>42</v>
      </c>
      <c r="O12" s="2825">
        <v>112</v>
      </c>
      <c r="P12" s="2825">
        <v>28</v>
      </c>
      <c r="Q12" s="2825">
        <v>86</v>
      </c>
      <c r="R12" s="2825">
        <v>140</v>
      </c>
      <c r="S12" s="2825">
        <v>87</v>
      </c>
      <c r="T12" s="2825">
        <v>49</v>
      </c>
      <c r="U12" s="2825">
        <v>89</v>
      </c>
      <c r="V12" s="2820">
        <v>84</v>
      </c>
      <c r="W12" s="2825">
        <v>286</v>
      </c>
      <c r="X12" s="2825">
        <v>338</v>
      </c>
      <c r="Y12" s="2821">
        <v>339</v>
      </c>
      <c r="Z12" s="2825">
        <v>365</v>
      </c>
      <c r="AA12" s="2825">
        <v>249</v>
      </c>
      <c r="AB12" s="2825">
        <v>126</v>
      </c>
      <c r="AC12" s="2822">
        <v>281</v>
      </c>
      <c r="AD12" s="2825">
        <v>359</v>
      </c>
      <c r="AE12" s="2825">
        <v>338</v>
      </c>
      <c r="AF12" s="2825">
        <v>63</v>
      </c>
      <c r="AG12" s="2825">
        <v>25</v>
      </c>
      <c r="AH12" s="2823">
        <v>63</v>
      </c>
      <c r="AI12" s="2825">
        <v>437</v>
      </c>
      <c r="AJ12" s="2824">
        <v>409</v>
      </c>
    </row>
    <row r="13" spans="1:36" ht="14">
      <c r="A13" s="4" t="s">
        <v>196</v>
      </c>
      <c r="B13" s="2834">
        <v>438</v>
      </c>
      <c r="C13" s="2835">
        <v>199</v>
      </c>
      <c r="D13" s="2827">
        <v>240</v>
      </c>
      <c r="E13" s="2835">
        <v>37</v>
      </c>
      <c r="F13" s="2835">
        <v>63</v>
      </c>
      <c r="G13" s="2835">
        <v>64</v>
      </c>
      <c r="H13" s="2835">
        <v>83</v>
      </c>
      <c r="I13" s="2835">
        <v>64</v>
      </c>
      <c r="J13" s="2828">
        <v>127</v>
      </c>
      <c r="K13" s="2835">
        <v>46</v>
      </c>
      <c r="L13" s="2835">
        <v>29</v>
      </c>
      <c r="M13" s="2835">
        <v>56</v>
      </c>
      <c r="N13" s="2835">
        <v>19</v>
      </c>
      <c r="O13" s="2835">
        <v>40</v>
      </c>
      <c r="P13" s="2835">
        <v>22</v>
      </c>
      <c r="Q13" s="2835">
        <v>33</v>
      </c>
      <c r="R13" s="2835">
        <v>63</v>
      </c>
      <c r="S13" s="2835">
        <v>39</v>
      </c>
      <c r="T13" s="2835">
        <v>19</v>
      </c>
      <c r="U13" s="2835">
        <v>35</v>
      </c>
      <c r="V13" s="2829">
        <v>35</v>
      </c>
      <c r="W13" s="2835">
        <v>86</v>
      </c>
      <c r="X13" s="2835">
        <v>166</v>
      </c>
      <c r="Y13" s="2830">
        <v>169</v>
      </c>
      <c r="Z13" s="2835">
        <v>134</v>
      </c>
      <c r="AA13" s="2835">
        <v>102</v>
      </c>
      <c r="AB13" s="2835">
        <v>56</v>
      </c>
      <c r="AC13" s="2831">
        <v>145</v>
      </c>
      <c r="AD13" s="2835">
        <v>207</v>
      </c>
      <c r="AE13" s="2835">
        <v>110</v>
      </c>
      <c r="AF13" s="2835">
        <v>32</v>
      </c>
      <c r="AG13" s="2835">
        <v>7</v>
      </c>
      <c r="AH13" s="2832">
        <v>38</v>
      </c>
      <c r="AI13" s="2835">
        <v>225</v>
      </c>
      <c r="AJ13" s="2833">
        <v>174</v>
      </c>
    </row>
    <row r="14" spans="1:36" ht="14">
      <c r="A14" s="4" t="s">
        <v>138</v>
      </c>
      <c r="B14" s="2888">
        <v>0.42909999999999998</v>
      </c>
      <c r="C14" s="2889">
        <v>0.3795</v>
      </c>
      <c r="D14" s="2881">
        <v>0.48130000000000001</v>
      </c>
      <c r="E14" s="2889">
        <v>0.3241</v>
      </c>
      <c r="F14" s="2889">
        <v>0.36630000000000001</v>
      </c>
      <c r="G14" s="2889">
        <v>0.39040000000000002</v>
      </c>
      <c r="H14" s="2889">
        <v>0.44800000000000001</v>
      </c>
      <c r="I14" s="2889">
        <v>0.42720000000000002</v>
      </c>
      <c r="J14" s="2882">
        <v>0.53849999999999998</v>
      </c>
      <c r="K14" s="2889">
        <v>0.48759999999999998</v>
      </c>
      <c r="L14" s="2889">
        <v>0.40050000000000002</v>
      </c>
      <c r="M14" s="2889">
        <v>0.41830000000000001</v>
      </c>
      <c r="N14" s="2889">
        <v>0.46589999999999998</v>
      </c>
      <c r="O14" s="2889">
        <v>0.35399999999999998</v>
      </c>
      <c r="P14" s="2889">
        <v>0.79300000000000004</v>
      </c>
      <c r="Q14" s="2889">
        <v>0.38080000000000003</v>
      </c>
      <c r="R14" s="2889">
        <v>0.44929999999999998</v>
      </c>
      <c r="S14" s="2889">
        <v>0.44979999999999998</v>
      </c>
      <c r="T14" s="2889">
        <v>0.38879999999999998</v>
      </c>
      <c r="U14" s="2889">
        <v>0.39229999999999998</v>
      </c>
      <c r="V14" s="2883">
        <v>0.41449999999999998</v>
      </c>
      <c r="W14" s="2889">
        <v>0.2994</v>
      </c>
      <c r="X14" s="2889">
        <v>0.49159999999999998</v>
      </c>
      <c r="Y14" s="2884">
        <v>0.49980000000000002</v>
      </c>
      <c r="Z14" s="2889">
        <v>0.3674</v>
      </c>
      <c r="AA14" s="2889">
        <v>0.4088</v>
      </c>
      <c r="AB14" s="2889">
        <v>0.44990000000000002</v>
      </c>
      <c r="AC14" s="2885">
        <v>0.51829999999999998</v>
      </c>
      <c r="AD14" s="2889">
        <v>0.57650000000000001</v>
      </c>
      <c r="AE14" s="2889">
        <v>0.32390000000000002</v>
      </c>
      <c r="AF14" s="2889">
        <v>0.51910000000000001</v>
      </c>
      <c r="AG14" s="2889">
        <v>0.27960000000000002</v>
      </c>
      <c r="AH14" s="2886">
        <v>0.60719999999999996</v>
      </c>
      <c r="AI14" s="2889">
        <v>0.51339999999999997</v>
      </c>
      <c r="AJ14" s="2887">
        <v>0.42499999999999999</v>
      </c>
    </row>
    <row r="15" spans="1:36" ht="14">
      <c r="A15" s="4" t="s">
        <v>197</v>
      </c>
      <c r="B15" s="2843">
        <v>170</v>
      </c>
      <c r="C15" s="2844">
        <v>80</v>
      </c>
      <c r="D15" s="2836">
        <v>90</v>
      </c>
      <c r="E15" s="2844">
        <v>34</v>
      </c>
      <c r="F15" s="2844">
        <v>42</v>
      </c>
      <c r="G15" s="2844">
        <v>27</v>
      </c>
      <c r="H15" s="2844">
        <v>24</v>
      </c>
      <c r="I15" s="2844">
        <v>24</v>
      </c>
      <c r="J15" s="2837">
        <v>20</v>
      </c>
      <c r="K15" s="2844">
        <v>10</v>
      </c>
      <c r="L15" s="2844">
        <v>17</v>
      </c>
      <c r="M15" s="2844">
        <v>30</v>
      </c>
      <c r="N15" s="2844">
        <v>6</v>
      </c>
      <c r="O15" s="2844">
        <v>17</v>
      </c>
      <c r="P15" s="2844">
        <v>0</v>
      </c>
      <c r="Q15" s="2844">
        <v>19</v>
      </c>
      <c r="R15" s="2844">
        <v>16</v>
      </c>
      <c r="S15" s="2844">
        <v>12</v>
      </c>
      <c r="T15" s="2844">
        <v>9</v>
      </c>
      <c r="U15" s="2844">
        <v>17</v>
      </c>
      <c r="V15" s="2838">
        <v>17</v>
      </c>
      <c r="W15" s="2844">
        <v>54</v>
      </c>
      <c r="X15" s="2844">
        <v>48</v>
      </c>
      <c r="Y15" s="2839">
        <v>65</v>
      </c>
      <c r="Z15" s="2844">
        <v>47</v>
      </c>
      <c r="AA15" s="2844">
        <v>49</v>
      </c>
      <c r="AB15" s="2844">
        <v>25</v>
      </c>
      <c r="AC15" s="2840">
        <v>49</v>
      </c>
      <c r="AD15" s="2844">
        <v>33</v>
      </c>
      <c r="AE15" s="2844">
        <v>79</v>
      </c>
      <c r="AF15" s="2844">
        <v>10</v>
      </c>
      <c r="AG15" s="2844">
        <v>8</v>
      </c>
      <c r="AH15" s="2841">
        <v>6</v>
      </c>
      <c r="AI15" s="2844">
        <v>53</v>
      </c>
      <c r="AJ15" s="2842">
        <v>80</v>
      </c>
    </row>
    <row r="16" spans="1:36" ht="14">
      <c r="A16" s="4" t="s">
        <v>138</v>
      </c>
      <c r="B16" s="2897">
        <v>0.1666</v>
      </c>
      <c r="C16" s="2898">
        <v>0.15279999999999999</v>
      </c>
      <c r="D16" s="2890">
        <v>0.1812</v>
      </c>
      <c r="E16" s="2898">
        <v>0.30199999999999999</v>
      </c>
      <c r="F16" s="2898">
        <v>0.2422</v>
      </c>
      <c r="G16" s="2898">
        <v>0.16139999999999999</v>
      </c>
      <c r="H16" s="2898">
        <v>0.13020000000000001</v>
      </c>
      <c r="I16" s="2898">
        <v>0.15740000000000001</v>
      </c>
      <c r="J16" s="2891">
        <v>8.4900000000000003E-2</v>
      </c>
      <c r="K16" s="2898">
        <v>0.10680000000000001</v>
      </c>
      <c r="L16" s="2898">
        <v>0.2339</v>
      </c>
      <c r="M16" s="2898">
        <v>0.22800000000000001</v>
      </c>
      <c r="N16" s="2898">
        <v>0.15559999999999999</v>
      </c>
      <c r="O16" s="2898">
        <v>0.14849999999999999</v>
      </c>
      <c r="P16" s="2898">
        <v>0</v>
      </c>
      <c r="Q16" s="2898">
        <v>0.21590000000000001</v>
      </c>
      <c r="R16" s="2898">
        <v>0.11459999999999999</v>
      </c>
      <c r="S16" s="2898">
        <v>0.14050000000000001</v>
      </c>
      <c r="T16" s="2898">
        <v>0.17330000000000001</v>
      </c>
      <c r="U16" s="2898">
        <v>0.19289999999999999</v>
      </c>
      <c r="V16" s="2892">
        <v>0.19670000000000001</v>
      </c>
      <c r="W16" s="2898">
        <v>0.18959999999999999</v>
      </c>
      <c r="X16" s="2898">
        <v>0.1426</v>
      </c>
      <c r="Y16" s="2893">
        <v>0.19109999999999999</v>
      </c>
      <c r="Z16" s="2898">
        <v>0.12809999999999999</v>
      </c>
      <c r="AA16" s="2898">
        <v>0.1981</v>
      </c>
      <c r="AB16" s="2898">
        <v>0.1966</v>
      </c>
      <c r="AC16" s="2894">
        <v>0.1754</v>
      </c>
      <c r="AD16" s="2898">
        <v>9.3200000000000005E-2</v>
      </c>
      <c r="AE16" s="2898">
        <v>0.2341</v>
      </c>
      <c r="AF16" s="2898">
        <v>0.1666</v>
      </c>
      <c r="AG16" s="2898">
        <v>0.32479999999999998</v>
      </c>
      <c r="AH16" s="2895">
        <v>9.0499999999999997E-2</v>
      </c>
      <c r="AI16" s="2898">
        <v>0.1217</v>
      </c>
      <c r="AJ16" s="2896">
        <v>0.1958</v>
      </c>
    </row>
    <row r="17" spans="1:36" ht="28">
      <c r="A17" s="4" t="s">
        <v>198</v>
      </c>
      <c r="B17" s="2852">
        <v>232</v>
      </c>
      <c r="C17" s="2853">
        <v>120</v>
      </c>
      <c r="D17" s="2845">
        <v>112</v>
      </c>
      <c r="E17" s="2853">
        <v>22</v>
      </c>
      <c r="F17" s="2853">
        <v>42</v>
      </c>
      <c r="G17" s="2853">
        <v>31</v>
      </c>
      <c r="H17" s="2853">
        <v>36</v>
      </c>
      <c r="I17" s="2853">
        <v>39</v>
      </c>
      <c r="J17" s="2846">
        <v>61</v>
      </c>
      <c r="K17" s="2853">
        <v>16</v>
      </c>
      <c r="L17" s="2853">
        <v>14</v>
      </c>
      <c r="M17" s="2853">
        <v>37</v>
      </c>
      <c r="N17" s="2853">
        <v>9</v>
      </c>
      <c r="O17" s="2853">
        <v>34</v>
      </c>
      <c r="P17" s="2853">
        <v>2</v>
      </c>
      <c r="Q17" s="2853">
        <v>20</v>
      </c>
      <c r="R17" s="2853">
        <v>26</v>
      </c>
      <c r="S17" s="2853">
        <v>23</v>
      </c>
      <c r="T17" s="2853">
        <v>14</v>
      </c>
      <c r="U17" s="2853">
        <v>21</v>
      </c>
      <c r="V17" s="2847">
        <v>15</v>
      </c>
      <c r="W17" s="2853">
        <v>72</v>
      </c>
      <c r="X17" s="2853">
        <v>87</v>
      </c>
      <c r="Y17" s="2848">
        <v>56</v>
      </c>
      <c r="Z17" s="2853">
        <v>91</v>
      </c>
      <c r="AA17" s="2853">
        <v>64</v>
      </c>
      <c r="AB17" s="2853">
        <v>27</v>
      </c>
      <c r="AC17" s="2849">
        <v>51</v>
      </c>
      <c r="AD17" s="2853">
        <v>79</v>
      </c>
      <c r="AE17" s="2853">
        <v>87</v>
      </c>
      <c r="AF17" s="2853">
        <v>10</v>
      </c>
      <c r="AG17" s="2853">
        <v>7</v>
      </c>
      <c r="AH17" s="2850">
        <v>8</v>
      </c>
      <c r="AI17" s="2853">
        <v>98</v>
      </c>
      <c r="AJ17" s="2851">
        <v>91</v>
      </c>
    </row>
    <row r="18" spans="1:36" ht="14">
      <c r="A18" s="4" t="s">
        <v>138</v>
      </c>
      <c r="B18" s="2906">
        <v>0.2271</v>
      </c>
      <c r="C18" s="2907">
        <v>0.22919999999999999</v>
      </c>
      <c r="D18" s="2899">
        <v>0.22500000000000001</v>
      </c>
      <c r="E18" s="2907">
        <v>0.19719999999999999</v>
      </c>
      <c r="F18" s="2907">
        <v>0.246</v>
      </c>
      <c r="G18" s="2907">
        <v>0.1875</v>
      </c>
      <c r="H18" s="2907">
        <v>0.19739999999999999</v>
      </c>
      <c r="I18" s="2907">
        <v>0.25900000000000001</v>
      </c>
      <c r="J18" s="2900">
        <v>0.25819999999999999</v>
      </c>
      <c r="K18" s="2907">
        <v>0.1691</v>
      </c>
      <c r="L18" s="2907">
        <v>0.1903</v>
      </c>
      <c r="M18" s="2907">
        <v>0.28079999999999999</v>
      </c>
      <c r="N18" s="2907">
        <v>0.2127</v>
      </c>
      <c r="O18" s="2907">
        <v>0.30280000000000001</v>
      </c>
      <c r="P18" s="2907">
        <v>7.8100000000000003E-2</v>
      </c>
      <c r="Q18" s="2907">
        <v>0.2334</v>
      </c>
      <c r="R18" s="2907">
        <v>0.18909999999999999</v>
      </c>
      <c r="S18" s="2907">
        <v>0.26440000000000002</v>
      </c>
      <c r="T18" s="2907">
        <v>0.28239999999999998</v>
      </c>
      <c r="U18" s="2907">
        <v>0.23619999999999999</v>
      </c>
      <c r="V18" s="2901">
        <v>0.1749</v>
      </c>
      <c r="W18" s="2907">
        <v>0.25259999999999999</v>
      </c>
      <c r="X18" s="2907">
        <v>0.25779999999999997</v>
      </c>
      <c r="Y18" s="2902">
        <v>0.16489999999999999</v>
      </c>
      <c r="Z18" s="2907">
        <v>0.24840000000000001</v>
      </c>
      <c r="AA18" s="2907">
        <v>0.25600000000000001</v>
      </c>
      <c r="AB18" s="2907">
        <v>0.21129999999999999</v>
      </c>
      <c r="AC18" s="2903">
        <v>0.18079999999999999</v>
      </c>
      <c r="AD18" s="2907">
        <v>0.2203</v>
      </c>
      <c r="AE18" s="2907">
        <v>0.2571</v>
      </c>
      <c r="AF18" s="2907">
        <v>0.1598</v>
      </c>
      <c r="AG18" s="2907">
        <v>0.28239999999999998</v>
      </c>
      <c r="AH18" s="2904">
        <v>0.12659999999999999</v>
      </c>
      <c r="AI18" s="2907">
        <v>0.22509999999999999</v>
      </c>
      <c r="AJ18" s="2905">
        <v>0.2223</v>
      </c>
    </row>
    <row r="19" spans="1:36" ht="14">
      <c r="A19" s="4" t="s">
        <v>132</v>
      </c>
      <c r="B19" s="2861">
        <v>23</v>
      </c>
      <c r="C19" s="2862">
        <v>11</v>
      </c>
      <c r="D19" s="2854">
        <v>13</v>
      </c>
      <c r="E19" s="2862">
        <v>0</v>
      </c>
      <c r="F19" s="2862">
        <v>3</v>
      </c>
      <c r="G19" s="2862">
        <v>6</v>
      </c>
      <c r="H19" s="2862">
        <v>3</v>
      </c>
      <c r="I19" s="2862">
        <v>4</v>
      </c>
      <c r="J19" s="2855">
        <v>7</v>
      </c>
      <c r="K19" s="2862">
        <v>2</v>
      </c>
      <c r="L19" s="2862">
        <v>2</v>
      </c>
      <c r="M19" s="2862">
        <v>2</v>
      </c>
      <c r="N19" s="2862">
        <v>0</v>
      </c>
      <c r="O19" s="2862">
        <v>3</v>
      </c>
      <c r="P19" s="2862">
        <v>0</v>
      </c>
      <c r="Q19" s="2862">
        <v>3</v>
      </c>
      <c r="R19" s="2862">
        <v>4</v>
      </c>
      <c r="S19" s="2862">
        <v>3</v>
      </c>
      <c r="T19" s="2862">
        <v>2</v>
      </c>
      <c r="U19" s="2862">
        <v>1</v>
      </c>
      <c r="V19" s="2856">
        <v>1</v>
      </c>
      <c r="W19" s="2862">
        <v>4</v>
      </c>
      <c r="X19" s="2862">
        <v>8</v>
      </c>
      <c r="Y19" s="2857">
        <v>12</v>
      </c>
      <c r="Z19" s="2862">
        <v>3</v>
      </c>
      <c r="AA19" s="2862">
        <v>5</v>
      </c>
      <c r="AB19" s="2862">
        <v>4</v>
      </c>
      <c r="AC19" s="2858">
        <v>11</v>
      </c>
      <c r="AD19" s="2862">
        <v>8</v>
      </c>
      <c r="AE19" s="2862">
        <v>8</v>
      </c>
      <c r="AF19" s="2862">
        <v>1</v>
      </c>
      <c r="AG19" s="2862">
        <v>0</v>
      </c>
      <c r="AH19" s="2859">
        <v>2</v>
      </c>
      <c r="AI19" s="2862">
        <v>9</v>
      </c>
      <c r="AJ19" s="2860">
        <v>12</v>
      </c>
    </row>
    <row r="20" spans="1:36" ht="14">
      <c r="A20" s="4" t="s">
        <v>138</v>
      </c>
      <c r="B20" s="2915">
        <v>2.2599999999999999E-2</v>
      </c>
      <c r="C20" s="2916">
        <v>2.0199999999999999E-2</v>
      </c>
      <c r="D20" s="2908">
        <v>2.52E-2</v>
      </c>
      <c r="E20" s="2916">
        <v>0</v>
      </c>
      <c r="F20" s="2916">
        <v>1.6299999999999999E-2</v>
      </c>
      <c r="G20" s="2916">
        <v>3.78E-2</v>
      </c>
      <c r="H20" s="2916">
        <v>1.7899999999999999E-2</v>
      </c>
      <c r="I20" s="2916">
        <v>2.7699999999999999E-2</v>
      </c>
      <c r="J20" s="2909">
        <v>2.7900000000000001E-2</v>
      </c>
      <c r="K20" s="2916">
        <v>2.0299999999999999E-2</v>
      </c>
      <c r="L20" s="2916">
        <v>3.1899999999999998E-2</v>
      </c>
      <c r="M20" s="2916">
        <v>1.34E-2</v>
      </c>
      <c r="N20" s="2916">
        <v>0</v>
      </c>
      <c r="O20" s="2916">
        <v>2.9700000000000001E-2</v>
      </c>
      <c r="P20" s="2916">
        <v>0</v>
      </c>
      <c r="Q20" s="2916">
        <v>3.6700000000000003E-2</v>
      </c>
      <c r="R20" s="2916">
        <v>3.1E-2</v>
      </c>
      <c r="S20" s="2916">
        <v>3.7100000000000001E-2</v>
      </c>
      <c r="T20" s="2916">
        <v>3.5299999999999998E-2</v>
      </c>
      <c r="U20" s="2916">
        <v>6.1000000000000004E-3</v>
      </c>
      <c r="V20" s="2910">
        <v>8.0000000000000002E-3</v>
      </c>
      <c r="W20" s="2916">
        <v>1.35E-2</v>
      </c>
      <c r="X20" s="2916">
        <v>2.24E-2</v>
      </c>
      <c r="Y20" s="2911">
        <v>3.44E-2</v>
      </c>
      <c r="Z20" s="2916">
        <v>8.2000000000000007E-3</v>
      </c>
      <c r="AA20" s="2916">
        <v>2.1899999999999999E-2</v>
      </c>
      <c r="AB20" s="2916">
        <v>3.1300000000000001E-2</v>
      </c>
      <c r="AC20" s="2912">
        <v>3.8100000000000002E-2</v>
      </c>
      <c r="AD20" s="2916">
        <v>2.1100000000000001E-2</v>
      </c>
      <c r="AE20" s="2916">
        <v>2.5000000000000001E-2</v>
      </c>
      <c r="AF20" s="2916">
        <v>2.0400000000000001E-2</v>
      </c>
      <c r="AG20" s="2916">
        <v>1.7299999999999999E-2</v>
      </c>
      <c r="AH20" s="2913">
        <v>3.1099999999999999E-2</v>
      </c>
      <c r="AI20" s="2916">
        <v>2.0299999999999999E-2</v>
      </c>
      <c r="AJ20" s="2914">
        <v>2.8500000000000001E-2</v>
      </c>
    </row>
    <row r="21" spans="1:36" ht="14">
      <c r="A21" s="4" t="s">
        <v>178</v>
      </c>
      <c r="B21" s="2870">
        <v>158</v>
      </c>
      <c r="C21" s="2871">
        <v>114</v>
      </c>
      <c r="D21" s="2863">
        <v>43</v>
      </c>
      <c r="E21" s="2871">
        <v>20</v>
      </c>
      <c r="F21" s="2871">
        <v>22</v>
      </c>
      <c r="G21" s="2871">
        <v>37</v>
      </c>
      <c r="H21" s="2871">
        <v>38</v>
      </c>
      <c r="I21" s="2871">
        <v>19</v>
      </c>
      <c r="J21" s="2864">
        <v>21</v>
      </c>
      <c r="K21" s="2871">
        <v>20</v>
      </c>
      <c r="L21" s="2871">
        <v>11</v>
      </c>
      <c r="M21" s="2871">
        <v>8</v>
      </c>
      <c r="N21" s="2871">
        <v>7</v>
      </c>
      <c r="O21" s="2871">
        <v>19</v>
      </c>
      <c r="P21" s="2871">
        <v>4</v>
      </c>
      <c r="Q21" s="2871">
        <v>11</v>
      </c>
      <c r="R21" s="2871">
        <v>30</v>
      </c>
      <c r="S21" s="2871">
        <v>9</v>
      </c>
      <c r="T21" s="2871">
        <v>6</v>
      </c>
      <c r="U21" s="2871">
        <v>15</v>
      </c>
      <c r="V21" s="2865">
        <v>17</v>
      </c>
      <c r="W21" s="2871">
        <v>70</v>
      </c>
      <c r="X21" s="2871">
        <v>29</v>
      </c>
      <c r="Y21" s="2866">
        <v>37</v>
      </c>
      <c r="Z21" s="2871">
        <v>91</v>
      </c>
      <c r="AA21" s="2871">
        <v>29</v>
      </c>
      <c r="AB21" s="2871">
        <v>14</v>
      </c>
      <c r="AC21" s="2867">
        <v>25</v>
      </c>
      <c r="AD21" s="2871">
        <v>32</v>
      </c>
      <c r="AE21" s="2871">
        <v>54</v>
      </c>
      <c r="AF21" s="2871">
        <v>8</v>
      </c>
      <c r="AG21" s="2871">
        <v>2</v>
      </c>
      <c r="AH21" s="2868">
        <v>9</v>
      </c>
      <c r="AI21" s="2871">
        <v>52</v>
      </c>
      <c r="AJ21" s="2869">
        <v>52</v>
      </c>
    </row>
    <row r="22" spans="1:36" ht="14">
      <c r="A22" s="8" t="s">
        <v>138</v>
      </c>
      <c r="B22" s="2925">
        <v>0.1545</v>
      </c>
      <c r="C22" s="2924">
        <v>0.21840000000000001</v>
      </c>
      <c r="D22" s="2917">
        <v>8.7400000000000005E-2</v>
      </c>
      <c r="E22" s="2924">
        <v>0.1767</v>
      </c>
      <c r="F22" s="2924">
        <v>0.12920000000000001</v>
      </c>
      <c r="G22" s="2924">
        <v>0.223</v>
      </c>
      <c r="H22" s="2924">
        <v>0.20649999999999999</v>
      </c>
      <c r="I22" s="2924">
        <v>0.1288</v>
      </c>
      <c r="J22" s="2918">
        <v>9.0499999999999997E-2</v>
      </c>
      <c r="K22" s="2924">
        <v>0.21609999999999999</v>
      </c>
      <c r="L22" s="2924">
        <v>0.1434</v>
      </c>
      <c r="M22" s="2924">
        <v>5.9499999999999997E-2</v>
      </c>
      <c r="N22" s="2924">
        <v>0.1658</v>
      </c>
      <c r="O22" s="2924">
        <v>0.16489999999999999</v>
      </c>
      <c r="P22" s="2924">
        <v>0.12889999999999999</v>
      </c>
      <c r="Q22" s="2924">
        <v>0.13320000000000001</v>
      </c>
      <c r="R22" s="2924">
        <v>0.216</v>
      </c>
      <c r="S22" s="2924">
        <v>0.1082</v>
      </c>
      <c r="T22" s="2924">
        <v>0.1201</v>
      </c>
      <c r="U22" s="2924">
        <v>0.17249999999999999</v>
      </c>
      <c r="V22" s="2919">
        <v>0.2059</v>
      </c>
      <c r="W22" s="2924">
        <v>0.245</v>
      </c>
      <c r="X22" s="2924">
        <v>8.5599999999999996E-2</v>
      </c>
      <c r="Y22" s="2920">
        <v>0.10979999999999999</v>
      </c>
      <c r="Z22" s="2924">
        <v>0.248</v>
      </c>
      <c r="AA22" s="2924">
        <v>0.1153</v>
      </c>
      <c r="AB22" s="2924">
        <v>0.1108</v>
      </c>
      <c r="AC22" s="2921">
        <v>8.7400000000000005E-2</v>
      </c>
      <c r="AD22" s="2924">
        <v>8.8900000000000007E-2</v>
      </c>
      <c r="AE22" s="2924">
        <v>0.15989999999999999</v>
      </c>
      <c r="AF22" s="2924">
        <v>0.13400000000000001</v>
      </c>
      <c r="AG22" s="2924">
        <v>9.5899999999999999E-2</v>
      </c>
      <c r="AH22" s="2922">
        <v>0.14460000000000001</v>
      </c>
      <c r="AI22" s="2924">
        <v>0.1195</v>
      </c>
      <c r="AJ22" s="2923">
        <v>0.1283</v>
      </c>
    </row>
    <row r="23" spans="1:36" ht="14">
      <c r="A23" s="4" t="s">
        <v>149</v>
      </c>
      <c r="B23" s="2879">
        <v>1021</v>
      </c>
      <c r="C23" s="2880">
        <v>523</v>
      </c>
      <c r="D23" s="2872">
        <v>498</v>
      </c>
      <c r="E23" s="2880">
        <v>113</v>
      </c>
      <c r="F23" s="2880">
        <v>172</v>
      </c>
      <c r="G23" s="2880">
        <v>165</v>
      </c>
      <c r="H23" s="2880">
        <v>185</v>
      </c>
      <c r="I23" s="2880">
        <v>150</v>
      </c>
      <c r="J23" s="2873">
        <v>237</v>
      </c>
      <c r="K23" s="2880">
        <v>95</v>
      </c>
      <c r="L23" s="2880">
        <v>74</v>
      </c>
      <c r="M23" s="2880">
        <v>134</v>
      </c>
      <c r="N23" s="2880">
        <v>42</v>
      </c>
      <c r="O23" s="2880">
        <v>112</v>
      </c>
      <c r="P23" s="2880">
        <v>28</v>
      </c>
      <c r="Q23" s="2880">
        <v>86</v>
      </c>
      <c r="R23" s="2880">
        <v>140</v>
      </c>
      <c r="S23" s="2880">
        <v>87</v>
      </c>
      <c r="T23" s="2880">
        <v>49</v>
      </c>
      <c r="U23" s="2880">
        <v>89</v>
      </c>
      <c r="V23" s="2874">
        <v>84</v>
      </c>
      <c r="W23" s="2880">
        <v>286</v>
      </c>
      <c r="X23" s="2880">
        <v>338</v>
      </c>
      <c r="Y23" s="2875">
        <v>339</v>
      </c>
      <c r="Z23" s="2880">
        <v>365</v>
      </c>
      <c r="AA23" s="2880">
        <v>249</v>
      </c>
      <c r="AB23" s="2880">
        <v>126</v>
      </c>
      <c r="AC23" s="2876">
        <v>281</v>
      </c>
      <c r="AD23" s="2880">
        <v>359</v>
      </c>
      <c r="AE23" s="2880">
        <v>338</v>
      </c>
      <c r="AF23" s="2880">
        <v>63</v>
      </c>
      <c r="AG23" s="2880">
        <v>25</v>
      </c>
      <c r="AH23" s="2877">
        <v>63</v>
      </c>
      <c r="AI23" s="2880">
        <v>437</v>
      </c>
      <c r="AJ23" s="2878">
        <v>409</v>
      </c>
    </row>
    <row r="24" spans="1:36" ht="14">
      <c r="A24" s="8" t="s">
        <v>138</v>
      </c>
      <c r="B24" s="2934">
        <v>0.99990000000000001</v>
      </c>
      <c r="C24" s="2933">
        <v>1.0001</v>
      </c>
      <c r="D24" s="2926">
        <v>1.0001</v>
      </c>
      <c r="E24" s="2933">
        <v>1</v>
      </c>
      <c r="F24" s="2933">
        <v>1</v>
      </c>
      <c r="G24" s="2933">
        <v>1.0001</v>
      </c>
      <c r="H24" s="2933">
        <v>1</v>
      </c>
      <c r="I24" s="2933">
        <v>1.0001</v>
      </c>
      <c r="J24" s="2927">
        <v>1</v>
      </c>
      <c r="K24" s="2933">
        <v>0.99990000000000001</v>
      </c>
      <c r="L24" s="2933">
        <v>1</v>
      </c>
      <c r="M24" s="2933">
        <v>1</v>
      </c>
      <c r="N24" s="2933">
        <v>1</v>
      </c>
      <c r="O24" s="2933">
        <v>0.99990000000000001</v>
      </c>
      <c r="P24" s="2933">
        <v>1</v>
      </c>
      <c r="Q24" s="2933">
        <v>1</v>
      </c>
      <c r="R24" s="2933">
        <v>1</v>
      </c>
      <c r="S24" s="2933">
        <v>1</v>
      </c>
      <c r="T24" s="2933">
        <v>0.99990000000000001</v>
      </c>
      <c r="U24" s="2933">
        <v>1</v>
      </c>
      <c r="V24" s="2928">
        <v>1</v>
      </c>
      <c r="W24" s="2933">
        <v>1.0001</v>
      </c>
      <c r="X24" s="2933">
        <v>1</v>
      </c>
      <c r="Y24" s="2929">
        <v>1</v>
      </c>
      <c r="Z24" s="2933">
        <v>1.0001</v>
      </c>
      <c r="AA24" s="2933">
        <v>1.0001</v>
      </c>
      <c r="AB24" s="2933">
        <v>0.99990000000000001</v>
      </c>
      <c r="AC24" s="2930">
        <v>1</v>
      </c>
      <c r="AD24" s="2933">
        <v>1</v>
      </c>
      <c r="AE24" s="2933">
        <v>1</v>
      </c>
      <c r="AF24" s="2933">
        <v>0.99990000000000001</v>
      </c>
      <c r="AG24" s="2933">
        <v>1</v>
      </c>
      <c r="AH24" s="2931">
        <v>1</v>
      </c>
      <c r="AI24" s="2933">
        <v>1</v>
      </c>
      <c r="AJ24" s="2932">
        <v>0.99990000000000001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J20"/>
  <sheetViews>
    <sheetView workbookViewId="0"/>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66</v>
      </c>
    </row>
    <row r="6" spans="1:36" ht="42" customHeight="1">
      <c r="A6" s="4056" t="s">
        <v>199</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3032">
        <v>1021</v>
      </c>
      <c r="C11" s="3033">
        <v>542</v>
      </c>
      <c r="D11" s="3025">
        <v>479</v>
      </c>
      <c r="E11" s="3033">
        <v>79</v>
      </c>
      <c r="F11" s="3033">
        <v>169</v>
      </c>
      <c r="G11" s="3033">
        <v>154</v>
      </c>
      <c r="H11" s="3033">
        <v>188</v>
      </c>
      <c r="I11" s="3033">
        <v>207</v>
      </c>
      <c r="J11" s="3026">
        <v>224</v>
      </c>
      <c r="K11" s="3033">
        <v>92</v>
      </c>
      <c r="L11" s="3033">
        <v>78</v>
      </c>
      <c r="M11" s="3033">
        <v>105</v>
      </c>
      <c r="N11" s="3033">
        <v>44</v>
      </c>
      <c r="O11" s="3033">
        <v>98</v>
      </c>
      <c r="P11" s="3033">
        <v>11</v>
      </c>
      <c r="Q11" s="3033">
        <v>98</v>
      </c>
      <c r="R11" s="3033">
        <v>143</v>
      </c>
      <c r="S11" s="3033">
        <v>103</v>
      </c>
      <c r="T11" s="3033">
        <v>59</v>
      </c>
      <c r="U11" s="3033">
        <v>103</v>
      </c>
      <c r="V11" s="3027">
        <v>86</v>
      </c>
      <c r="W11" s="3033">
        <v>355</v>
      </c>
      <c r="X11" s="3033">
        <v>355</v>
      </c>
      <c r="Y11" s="3028">
        <v>253</v>
      </c>
      <c r="Z11" s="3033">
        <v>237</v>
      </c>
      <c r="AA11" s="3033">
        <v>271</v>
      </c>
      <c r="AB11" s="3033">
        <v>154</v>
      </c>
      <c r="AC11" s="3029">
        <v>359</v>
      </c>
      <c r="AD11" s="3033">
        <v>371</v>
      </c>
      <c r="AE11" s="3033">
        <v>292</v>
      </c>
      <c r="AF11" s="3033">
        <v>66</v>
      </c>
      <c r="AG11" s="3033">
        <v>28</v>
      </c>
      <c r="AH11" s="3030">
        <v>91</v>
      </c>
      <c r="AI11" s="3033">
        <v>439</v>
      </c>
      <c r="AJ11" s="3031">
        <v>399</v>
      </c>
    </row>
    <row r="12" spans="1:36" ht="14">
      <c r="A12" s="8" t="s">
        <v>136</v>
      </c>
      <c r="B12" s="2952">
        <v>1021</v>
      </c>
      <c r="C12" s="2951">
        <v>523</v>
      </c>
      <c r="D12" s="2944">
        <v>498</v>
      </c>
      <c r="E12" s="2951">
        <v>113</v>
      </c>
      <c r="F12" s="2951">
        <v>172</v>
      </c>
      <c r="G12" s="2951">
        <v>165</v>
      </c>
      <c r="H12" s="2951">
        <v>185</v>
      </c>
      <c r="I12" s="2951">
        <v>150</v>
      </c>
      <c r="J12" s="2945">
        <v>237</v>
      </c>
      <c r="K12" s="2951">
        <v>95</v>
      </c>
      <c r="L12" s="2951">
        <v>74</v>
      </c>
      <c r="M12" s="2951">
        <v>134</v>
      </c>
      <c r="N12" s="2951">
        <v>42</v>
      </c>
      <c r="O12" s="2951">
        <v>112</v>
      </c>
      <c r="P12" s="2951">
        <v>28</v>
      </c>
      <c r="Q12" s="2951">
        <v>86</v>
      </c>
      <c r="R12" s="2951">
        <v>140</v>
      </c>
      <c r="S12" s="2951">
        <v>87</v>
      </c>
      <c r="T12" s="2951">
        <v>49</v>
      </c>
      <c r="U12" s="2951">
        <v>89</v>
      </c>
      <c r="V12" s="2946">
        <v>84</v>
      </c>
      <c r="W12" s="2951">
        <v>286</v>
      </c>
      <c r="X12" s="2951">
        <v>338</v>
      </c>
      <c r="Y12" s="2947">
        <v>339</v>
      </c>
      <c r="Z12" s="2951">
        <v>365</v>
      </c>
      <c r="AA12" s="2951">
        <v>249</v>
      </c>
      <c r="AB12" s="2951">
        <v>126</v>
      </c>
      <c r="AC12" s="2948">
        <v>281</v>
      </c>
      <c r="AD12" s="2951">
        <v>359</v>
      </c>
      <c r="AE12" s="2951">
        <v>338</v>
      </c>
      <c r="AF12" s="2951">
        <v>63</v>
      </c>
      <c r="AG12" s="2951">
        <v>25</v>
      </c>
      <c r="AH12" s="2949">
        <v>63</v>
      </c>
      <c r="AI12" s="2951">
        <v>437</v>
      </c>
      <c r="AJ12" s="2950">
        <v>409</v>
      </c>
    </row>
    <row r="13" spans="1:36" ht="28">
      <c r="A13" s="4" t="s">
        <v>200</v>
      </c>
      <c r="B13" s="2960">
        <v>549</v>
      </c>
      <c r="C13" s="2961">
        <v>254</v>
      </c>
      <c r="D13" s="2953">
        <v>295</v>
      </c>
      <c r="E13" s="2961">
        <v>62</v>
      </c>
      <c r="F13" s="2961">
        <v>77</v>
      </c>
      <c r="G13" s="2961">
        <v>77</v>
      </c>
      <c r="H13" s="2961">
        <v>99</v>
      </c>
      <c r="I13" s="2961">
        <v>87</v>
      </c>
      <c r="J13" s="2954">
        <v>147</v>
      </c>
      <c r="K13" s="2961">
        <v>58</v>
      </c>
      <c r="L13" s="2961">
        <v>35</v>
      </c>
      <c r="M13" s="2961">
        <v>91</v>
      </c>
      <c r="N13" s="2961">
        <v>21</v>
      </c>
      <c r="O13" s="2961">
        <v>65</v>
      </c>
      <c r="P13" s="2961">
        <v>26</v>
      </c>
      <c r="Q13" s="2961">
        <v>28</v>
      </c>
      <c r="R13" s="2961">
        <v>68</v>
      </c>
      <c r="S13" s="2961">
        <v>50</v>
      </c>
      <c r="T13" s="2961">
        <v>24</v>
      </c>
      <c r="U13" s="2961">
        <v>43</v>
      </c>
      <c r="V13" s="2955">
        <v>39</v>
      </c>
      <c r="W13" s="2961">
        <v>123</v>
      </c>
      <c r="X13" s="2961">
        <v>197</v>
      </c>
      <c r="Y13" s="2956">
        <v>213</v>
      </c>
      <c r="Z13" s="2961">
        <v>160</v>
      </c>
      <c r="AA13" s="2961">
        <v>130</v>
      </c>
      <c r="AB13" s="2961">
        <v>77</v>
      </c>
      <c r="AC13" s="2957">
        <v>183</v>
      </c>
      <c r="AD13" s="2961">
        <v>233</v>
      </c>
      <c r="AE13" s="2961">
        <v>158</v>
      </c>
      <c r="AF13" s="2961">
        <v>39</v>
      </c>
      <c r="AG13" s="2961">
        <v>9</v>
      </c>
      <c r="AH13" s="2958">
        <v>39</v>
      </c>
      <c r="AI13" s="2961">
        <v>250</v>
      </c>
      <c r="AJ13" s="2959">
        <v>237</v>
      </c>
    </row>
    <row r="14" spans="1:36" ht="14">
      <c r="A14" s="4" t="s">
        <v>138</v>
      </c>
      <c r="B14" s="2996">
        <v>0.53749999999999998</v>
      </c>
      <c r="C14" s="2997">
        <v>0.48580000000000001</v>
      </c>
      <c r="D14" s="2989">
        <v>0.59189999999999998</v>
      </c>
      <c r="E14" s="2997">
        <v>0.54349999999999998</v>
      </c>
      <c r="F14" s="2997">
        <v>0.45029999999999998</v>
      </c>
      <c r="G14" s="2997">
        <v>0.46850000000000003</v>
      </c>
      <c r="H14" s="2997">
        <v>0.53480000000000005</v>
      </c>
      <c r="I14" s="2997">
        <v>0.5827</v>
      </c>
      <c r="J14" s="2990">
        <v>0.61950000000000005</v>
      </c>
      <c r="K14" s="2997">
        <v>0.61180000000000001</v>
      </c>
      <c r="L14" s="2997">
        <v>0.48209999999999997</v>
      </c>
      <c r="M14" s="2997">
        <v>0.68310000000000004</v>
      </c>
      <c r="N14" s="2997">
        <v>0.50329999999999997</v>
      </c>
      <c r="O14" s="2997">
        <v>0.57569999999999999</v>
      </c>
      <c r="P14" s="2997">
        <v>0.93759999999999999</v>
      </c>
      <c r="Q14" s="2997">
        <v>0.32619999999999999</v>
      </c>
      <c r="R14" s="2997">
        <v>0.48780000000000001</v>
      </c>
      <c r="S14" s="2997">
        <v>0.57330000000000003</v>
      </c>
      <c r="T14" s="2997">
        <v>0.48830000000000001</v>
      </c>
      <c r="U14" s="2997">
        <v>0.47720000000000001</v>
      </c>
      <c r="V14" s="2991">
        <v>0.46560000000000001</v>
      </c>
      <c r="W14" s="2997">
        <v>0.42820000000000003</v>
      </c>
      <c r="X14" s="2997">
        <v>0.58209999999999995</v>
      </c>
      <c r="Y14" s="2992">
        <v>0.62760000000000005</v>
      </c>
      <c r="Z14" s="2997">
        <v>0.437</v>
      </c>
      <c r="AA14" s="2997">
        <v>0.52010000000000001</v>
      </c>
      <c r="AB14" s="2997">
        <v>0.61009999999999998</v>
      </c>
      <c r="AC14" s="2993">
        <v>0.65129999999999999</v>
      </c>
      <c r="AD14" s="2997">
        <v>0.65029999999999999</v>
      </c>
      <c r="AE14" s="2997">
        <v>0.46689999999999998</v>
      </c>
      <c r="AF14" s="2997">
        <v>0.61650000000000005</v>
      </c>
      <c r="AG14" s="2997">
        <v>0.33929999999999999</v>
      </c>
      <c r="AH14" s="2994">
        <v>0.61919999999999997</v>
      </c>
      <c r="AI14" s="2997">
        <v>0.57069999999999999</v>
      </c>
      <c r="AJ14" s="2995">
        <v>0.57950000000000002</v>
      </c>
    </row>
    <row r="15" spans="1:36" ht="42">
      <c r="A15" s="4" t="s">
        <v>201</v>
      </c>
      <c r="B15" s="2969">
        <v>273</v>
      </c>
      <c r="C15" s="2970">
        <v>125</v>
      </c>
      <c r="D15" s="2962">
        <v>148</v>
      </c>
      <c r="E15" s="2970">
        <v>28</v>
      </c>
      <c r="F15" s="2970">
        <v>61</v>
      </c>
      <c r="G15" s="2970">
        <v>42</v>
      </c>
      <c r="H15" s="2970">
        <v>49</v>
      </c>
      <c r="I15" s="2970">
        <v>41</v>
      </c>
      <c r="J15" s="2963">
        <v>51</v>
      </c>
      <c r="K15" s="2970">
        <v>19</v>
      </c>
      <c r="L15" s="2970">
        <v>27</v>
      </c>
      <c r="M15" s="2970">
        <v>30</v>
      </c>
      <c r="N15" s="2970">
        <v>13</v>
      </c>
      <c r="O15" s="2970">
        <v>22</v>
      </c>
      <c r="P15" s="2970">
        <v>1</v>
      </c>
      <c r="Q15" s="2970">
        <v>34</v>
      </c>
      <c r="R15" s="2970">
        <v>31</v>
      </c>
      <c r="S15" s="2970">
        <v>25</v>
      </c>
      <c r="T15" s="2970">
        <v>20</v>
      </c>
      <c r="U15" s="2970">
        <v>25</v>
      </c>
      <c r="V15" s="2964">
        <v>26</v>
      </c>
      <c r="W15" s="2970">
        <v>84</v>
      </c>
      <c r="X15" s="2970">
        <v>93</v>
      </c>
      <c r="Y15" s="2965">
        <v>75</v>
      </c>
      <c r="Z15" s="2970">
        <v>110</v>
      </c>
      <c r="AA15" s="2970">
        <v>77</v>
      </c>
      <c r="AB15" s="2970">
        <v>30</v>
      </c>
      <c r="AC15" s="2966">
        <v>56</v>
      </c>
      <c r="AD15" s="2970">
        <v>66</v>
      </c>
      <c r="AE15" s="2970">
        <v>119</v>
      </c>
      <c r="AF15" s="2970">
        <v>13</v>
      </c>
      <c r="AG15" s="2970">
        <v>11</v>
      </c>
      <c r="AH15" s="2967">
        <v>15</v>
      </c>
      <c r="AI15" s="2970">
        <v>117</v>
      </c>
      <c r="AJ15" s="2968">
        <v>105</v>
      </c>
    </row>
    <row r="16" spans="1:36" ht="14">
      <c r="A16" s="4" t="s">
        <v>138</v>
      </c>
      <c r="B16" s="3005">
        <v>0.26719999999999999</v>
      </c>
      <c r="C16" s="3006">
        <v>0.2392</v>
      </c>
      <c r="D16" s="2998">
        <v>0.29649999999999999</v>
      </c>
      <c r="E16" s="3006">
        <v>0.24560000000000001</v>
      </c>
      <c r="F16" s="3006">
        <v>0.3528</v>
      </c>
      <c r="G16" s="3006">
        <v>0.25580000000000003</v>
      </c>
      <c r="H16" s="3006">
        <v>0.2676</v>
      </c>
      <c r="I16" s="3006">
        <v>0.27600000000000002</v>
      </c>
      <c r="J16" s="2999">
        <v>0.21729999999999999</v>
      </c>
      <c r="K16" s="3006">
        <v>0.1993</v>
      </c>
      <c r="L16" s="3006">
        <v>0.3679</v>
      </c>
      <c r="M16" s="3006">
        <v>0.2261</v>
      </c>
      <c r="N16" s="3006">
        <v>0.3075</v>
      </c>
      <c r="O16" s="3006">
        <v>0.1961</v>
      </c>
      <c r="P16" s="3006">
        <v>3.2000000000000001E-2</v>
      </c>
      <c r="Q16" s="3006">
        <v>0.39810000000000001</v>
      </c>
      <c r="R16" s="3006">
        <v>0.2213</v>
      </c>
      <c r="S16" s="3006">
        <v>0.28270000000000001</v>
      </c>
      <c r="T16" s="3006">
        <v>0.39960000000000001</v>
      </c>
      <c r="U16" s="3006">
        <v>0.2757</v>
      </c>
      <c r="V16" s="3000">
        <v>0.30330000000000001</v>
      </c>
      <c r="W16" s="3006">
        <v>0.29289999999999999</v>
      </c>
      <c r="X16" s="3006">
        <v>0.27539999999999998</v>
      </c>
      <c r="Y16" s="3001">
        <v>0.22239999999999999</v>
      </c>
      <c r="Z16" s="3006">
        <v>0.30009999999999998</v>
      </c>
      <c r="AA16" s="3006">
        <v>0.3075</v>
      </c>
      <c r="AB16" s="3006">
        <v>0.23980000000000001</v>
      </c>
      <c r="AC16" s="3002">
        <v>0.2006</v>
      </c>
      <c r="AD16" s="3006">
        <v>0.18260000000000001</v>
      </c>
      <c r="AE16" s="3006">
        <v>0.35060000000000002</v>
      </c>
      <c r="AF16" s="3006">
        <v>0.20669999999999999</v>
      </c>
      <c r="AG16" s="3006">
        <v>0.44479999999999997</v>
      </c>
      <c r="AH16" s="3003">
        <v>0.23</v>
      </c>
      <c r="AI16" s="3006">
        <v>0.26850000000000002</v>
      </c>
      <c r="AJ16" s="3004">
        <v>0.25619999999999998</v>
      </c>
    </row>
    <row r="17" spans="1:36" ht="14">
      <c r="A17" s="4" t="s">
        <v>178</v>
      </c>
      <c r="B17" s="2978">
        <v>199</v>
      </c>
      <c r="C17" s="2979">
        <v>144</v>
      </c>
      <c r="D17" s="2971">
        <v>55</v>
      </c>
      <c r="E17" s="2979">
        <v>24</v>
      </c>
      <c r="F17" s="2979">
        <v>34</v>
      </c>
      <c r="G17" s="2979">
        <v>45</v>
      </c>
      <c r="H17" s="2979">
        <v>36</v>
      </c>
      <c r="I17" s="2979">
        <v>21</v>
      </c>
      <c r="J17" s="2972">
        <v>39</v>
      </c>
      <c r="K17" s="2979">
        <v>18</v>
      </c>
      <c r="L17" s="2979">
        <v>11</v>
      </c>
      <c r="M17" s="2979">
        <v>12</v>
      </c>
      <c r="N17" s="2979">
        <v>8</v>
      </c>
      <c r="O17" s="2979">
        <v>26</v>
      </c>
      <c r="P17" s="2979">
        <v>1</v>
      </c>
      <c r="Q17" s="2979">
        <v>24</v>
      </c>
      <c r="R17" s="2979">
        <v>41</v>
      </c>
      <c r="S17" s="2979">
        <v>13</v>
      </c>
      <c r="T17" s="2979">
        <v>6</v>
      </c>
      <c r="U17" s="2979">
        <v>22</v>
      </c>
      <c r="V17" s="2973">
        <v>19</v>
      </c>
      <c r="W17" s="2979">
        <v>80</v>
      </c>
      <c r="X17" s="2979">
        <v>48</v>
      </c>
      <c r="Y17" s="2974">
        <v>51</v>
      </c>
      <c r="Z17" s="2979">
        <v>96</v>
      </c>
      <c r="AA17" s="2979">
        <v>43</v>
      </c>
      <c r="AB17" s="2979">
        <v>19</v>
      </c>
      <c r="AC17" s="2975">
        <v>42</v>
      </c>
      <c r="AD17" s="2979">
        <v>60</v>
      </c>
      <c r="AE17" s="2979">
        <v>62</v>
      </c>
      <c r="AF17" s="2979">
        <v>11</v>
      </c>
      <c r="AG17" s="2979">
        <v>5</v>
      </c>
      <c r="AH17" s="2976">
        <v>10</v>
      </c>
      <c r="AI17" s="2979">
        <v>70</v>
      </c>
      <c r="AJ17" s="2977">
        <v>67</v>
      </c>
    </row>
    <row r="18" spans="1:36" ht="14">
      <c r="A18" s="8" t="s">
        <v>138</v>
      </c>
      <c r="B18" s="3015">
        <v>0.1953</v>
      </c>
      <c r="C18" s="3014">
        <v>0.27500000000000002</v>
      </c>
      <c r="D18" s="3007">
        <v>0.1115</v>
      </c>
      <c r="E18" s="3014">
        <v>0.21079999999999999</v>
      </c>
      <c r="F18" s="3014">
        <v>0.19689999999999999</v>
      </c>
      <c r="G18" s="3014">
        <v>0.2757</v>
      </c>
      <c r="H18" s="3014">
        <v>0.1976</v>
      </c>
      <c r="I18" s="3014">
        <v>0.1414</v>
      </c>
      <c r="J18" s="3008">
        <v>0.16320000000000001</v>
      </c>
      <c r="K18" s="3014">
        <v>0.1888</v>
      </c>
      <c r="L18" s="3014">
        <v>0.15</v>
      </c>
      <c r="M18" s="3014">
        <v>9.0800000000000006E-2</v>
      </c>
      <c r="N18" s="3014">
        <v>0.18909999999999999</v>
      </c>
      <c r="O18" s="3014">
        <v>0.2281</v>
      </c>
      <c r="P18" s="3014">
        <v>3.04E-2</v>
      </c>
      <c r="Q18" s="3014">
        <v>0.27560000000000001</v>
      </c>
      <c r="R18" s="3014">
        <v>0.29089999999999999</v>
      </c>
      <c r="S18" s="3014">
        <v>0.14399999999999999</v>
      </c>
      <c r="T18" s="3014">
        <v>0.11210000000000001</v>
      </c>
      <c r="U18" s="3014">
        <v>0.24709999999999999</v>
      </c>
      <c r="V18" s="3009">
        <v>0.2311</v>
      </c>
      <c r="W18" s="3014">
        <v>0.27889999999999998</v>
      </c>
      <c r="X18" s="3014">
        <v>0.14249999999999999</v>
      </c>
      <c r="Y18" s="3010">
        <v>0.15</v>
      </c>
      <c r="Z18" s="3014">
        <v>0.26290000000000002</v>
      </c>
      <c r="AA18" s="3014">
        <v>0.17230000000000001</v>
      </c>
      <c r="AB18" s="3014">
        <v>0.15010000000000001</v>
      </c>
      <c r="AC18" s="3011">
        <v>0.14799999999999999</v>
      </c>
      <c r="AD18" s="3014">
        <v>0.16700000000000001</v>
      </c>
      <c r="AE18" s="3014">
        <v>0.1825</v>
      </c>
      <c r="AF18" s="3014">
        <v>0.17680000000000001</v>
      </c>
      <c r="AG18" s="3014">
        <v>0.21579999999999999</v>
      </c>
      <c r="AH18" s="3012">
        <v>0.1507</v>
      </c>
      <c r="AI18" s="3014">
        <v>0.1608</v>
      </c>
      <c r="AJ18" s="3013">
        <v>0.1643</v>
      </c>
    </row>
    <row r="19" spans="1:36" ht="14">
      <c r="A19" s="4" t="s">
        <v>149</v>
      </c>
      <c r="B19" s="2987">
        <v>1021</v>
      </c>
      <c r="C19" s="2988">
        <v>523</v>
      </c>
      <c r="D19" s="2980">
        <v>498</v>
      </c>
      <c r="E19" s="2988">
        <v>113</v>
      </c>
      <c r="F19" s="2988">
        <v>172</v>
      </c>
      <c r="G19" s="2988">
        <v>165</v>
      </c>
      <c r="H19" s="2988">
        <v>185</v>
      </c>
      <c r="I19" s="2988">
        <v>150</v>
      </c>
      <c r="J19" s="2981">
        <v>237</v>
      </c>
      <c r="K19" s="2988">
        <v>95</v>
      </c>
      <c r="L19" s="2988">
        <v>74</v>
      </c>
      <c r="M19" s="2988">
        <v>134</v>
      </c>
      <c r="N19" s="2988">
        <v>42</v>
      </c>
      <c r="O19" s="2988">
        <v>112</v>
      </c>
      <c r="P19" s="2988">
        <v>28</v>
      </c>
      <c r="Q19" s="2988">
        <v>86</v>
      </c>
      <c r="R19" s="2988">
        <v>140</v>
      </c>
      <c r="S19" s="2988">
        <v>87</v>
      </c>
      <c r="T19" s="2988">
        <v>49</v>
      </c>
      <c r="U19" s="2988">
        <v>89</v>
      </c>
      <c r="V19" s="2982">
        <v>84</v>
      </c>
      <c r="W19" s="2988">
        <v>286</v>
      </c>
      <c r="X19" s="2988">
        <v>338</v>
      </c>
      <c r="Y19" s="2983">
        <v>339</v>
      </c>
      <c r="Z19" s="2988">
        <v>365</v>
      </c>
      <c r="AA19" s="2988">
        <v>249</v>
      </c>
      <c r="AB19" s="2988">
        <v>126</v>
      </c>
      <c r="AC19" s="2984">
        <v>281</v>
      </c>
      <c r="AD19" s="2988">
        <v>359</v>
      </c>
      <c r="AE19" s="2988">
        <v>338</v>
      </c>
      <c r="AF19" s="2988">
        <v>63</v>
      </c>
      <c r="AG19" s="2988">
        <v>25</v>
      </c>
      <c r="AH19" s="2985">
        <v>63</v>
      </c>
      <c r="AI19" s="2988">
        <v>437</v>
      </c>
      <c r="AJ19" s="2986">
        <v>409</v>
      </c>
    </row>
    <row r="20" spans="1:36" ht="14">
      <c r="A20" s="8" t="s">
        <v>138</v>
      </c>
      <c r="B20" s="3024">
        <v>1</v>
      </c>
      <c r="C20" s="3023">
        <v>1</v>
      </c>
      <c r="D20" s="3016">
        <v>0.99990000000000001</v>
      </c>
      <c r="E20" s="3023">
        <v>0.99990000000000001</v>
      </c>
      <c r="F20" s="3023">
        <v>1</v>
      </c>
      <c r="G20" s="3023">
        <v>1</v>
      </c>
      <c r="H20" s="3023">
        <v>1</v>
      </c>
      <c r="I20" s="3023">
        <v>1.0001</v>
      </c>
      <c r="J20" s="3017">
        <v>1</v>
      </c>
      <c r="K20" s="3023">
        <v>0.99990000000000001</v>
      </c>
      <c r="L20" s="3023">
        <v>1</v>
      </c>
      <c r="M20" s="3023">
        <v>1</v>
      </c>
      <c r="N20" s="3023">
        <v>0.99990000000000001</v>
      </c>
      <c r="O20" s="3023">
        <v>0.99990000000000001</v>
      </c>
      <c r="P20" s="3023">
        <v>1</v>
      </c>
      <c r="Q20" s="3023">
        <v>0.99990000000000001</v>
      </c>
      <c r="R20" s="3023">
        <v>1</v>
      </c>
      <c r="S20" s="3023">
        <v>1</v>
      </c>
      <c r="T20" s="3023">
        <v>1</v>
      </c>
      <c r="U20" s="3023">
        <v>1</v>
      </c>
      <c r="V20" s="3018">
        <v>1</v>
      </c>
      <c r="W20" s="3023">
        <v>1</v>
      </c>
      <c r="X20" s="3023">
        <v>1</v>
      </c>
      <c r="Y20" s="3019">
        <v>1</v>
      </c>
      <c r="Z20" s="3023">
        <v>1</v>
      </c>
      <c r="AA20" s="3023">
        <v>0.99990000000000001</v>
      </c>
      <c r="AB20" s="3023">
        <v>1</v>
      </c>
      <c r="AC20" s="3020">
        <v>0.99990000000000001</v>
      </c>
      <c r="AD20" s="3023">
        <v>0.99990000000000001</v>
      </c>
      <c r="AE20" s="3023">
        <v>1</v>
      </c>
      <c r="AF20" s="3023">
        <v>1</v>
      </c>
      <c r="AG20" s="3023">
        <v>0.99990000000000001</v>
      </c>
      <c r="AH20" s="3021">
        <v>0.99990000000000001</v>
      </c>
      <c r="AI20" s="3023">
        <v>1</v>
      </c>
      <c r="AJ20" s="3022">
        <v>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J26"/>
  <sheetViews>
    <sheetView workbookViewId="0">
      <selection activeCell="A6" sqref="A6:Z6"/>
    </sheetView>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68</v>
      </c>
    </row>
    <row r="6" spans="1:36" ht="42" customHeight="1">
      <c r="A6" s="4056" t="s">
        <v>221</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3176">
        <v>1021</v>
      </c>
      <c r="C11" s="3177">
        <v>542</v>
      </c>
      <c r="D11" s="3169">
        <v>479</v>
      </c>
      <c r="E11" s="3177">
        <v>79</v>
      </c>
      <c r="F11" s="3177">
        <v>169</v>
      </c>
      <c r="G11" s="3177">
        <v>154</v>
      </c>
      <c r="H11" s="3177">
        <v>188</v>
      </c>
      <c r="I11" s="3177">
        <v>207</v>
      </c>
      <c r="J11" s="3170">
        <v>224</v>
      </c>
      <c r="K11" s="3177">
        <v>92</v>
      </c>
      <c r="L11" s="3177">
        <v>78</v>
      </c>
      <c r="M11" s="3177">
        <v>105</v>
      </c>
      <c r="N11" s="3177">
        <v>44</v>
      </c>
      <c r="O11" s="3177">
        <v>98</v>
      </c>
      <c r="P11" s="3177">
        <v>11</v>
      </c>
      <c r="Q11" s="3177">
        <v>98</v>
      </c>
      <c r="R11" s="3177">
        <v>143</v>
      </c>
      <c r="S11" s="3177">
        <v>103</v>
      </c>
      <c r="T11" s="3177">
        <v>59</v>
      </c>
      <c r="U11" s="3177">
        <v>103</v>
      </c>
      <c r="V11" s="3171">
        <v>86</v>
      </c>
      <c r="W11" s="3177">
        <v>355</v>
      </c>
      <c r="X11" s="3177">
        <v>355</v>
      </c>
      <c r="Y11" s="3172">
        <v>253</v>
      </c>
      <c r="Z11" s="3177">
        <v>237</v>
      </c>
      <c r="AA11" s="3177">
        <v>271</v>
      </c>
      <c r="AB11" s="3177">
        <v>154</v>
      </c>
      <c r="AC11" s="3173">
        <v>359</v>
      </c>
      <c r="AD11" s="3177">
        <v>371</v>
      </c>
      <c r="AE11" s="3177">
        <v>292</v>
      </c>
      <c r="AF11" s="3177">
        <v>66</v>
      </c>
      <c r="AG11" s="3177">
        <v>28</v>
      </c>
      <c r="AH11" s="3174">
        <v>91</v>
      </c>
      <c r="AI11" s="3177">
        <v>439</v>
      </c>
      <c r="AJ11" s="3175">
        <v>399</v>
      </c>
    </row>
    <row r="12" spans="1:36" ht="14">
      <c r="A12" s="8" t="s">
        <v>136</v>
      </c>
      <c r="B12" s="3042">
        <v>1021</v>
      </c>
      <c r="C12" s="3041">
        <v>523</v>
      </c>
      <c r="D12" s="3034">
        <v>498</v>
      </c>
      <c r="E12" s="3041">
        <v>113</v>
      </c>
      <c r="F12" s="3041">
        <v>172</v>
      </c>
      <c r="G12" s="3041">
        <v>165</v>
      </c>
      <c r="H12" s="3041">
        <v>185</v>
      </c>
      <c r="I12" s="3041">
        <v>150</v>
      </c>
      <c r="J12" s="3035">
        <v>237</v>
      </c>
      <c r="K12" s="3041">
        <v>95</v>
      </c>
      <c r="L12" s="3041">
        <v>74</v>
      </c>
      <c r="M12" s="3041">
        <v>134</v>
      </c>
      <c r="N12" s="3041">
        <v>42</v>
      </c>
      <c r="O12" s="3041">
        <v>112</v>
      </c>
      <c r="P12" s="3041">
        <v>28</v>
      </c>
      <c r="Q12" s="3041">
        <v>86</v>
      </c>
      <c r="R12" s="3041">
        <v>140</v>
      </c>
      <c r="S12" s="3041">
        <v>87</v>
      </c>
      <c r="T12" s="3041">
        <v>49</v>
      </c>
      <c r="U12" s="3041">
        <v>89</v>
      </c>
      <c r="V12" s="3036">
        <v>84</v>
      </c>
      <c r="W12" s="3041">
        <v>286</v>
      </c>
      <c r="X12" s="3041">
        <v>338</v>
      </c>
      <c r="Y12" s="3037">
        <v>339</v>
      </c>
      <c r="Z12" s="3041">
        <v>365</v>
      </c>
      <c r="AA12" s="3041">
        <v>249</v>
      </c>
      <c r="AB12" s="3041">
        <v>126</v>
      </c>
      <c r="AC12" s="3038">
        <v>281</v>
      </c>
      <c r="AD12" s="3041">
        <v>359</v>
      </c>
      <c r="AE12" s="3041">
        <v>338</v>
      </c>
      <c r="AF12" s="3041">
        <v>63</v>
      </c>
      <c r="AG12" s="3041">
        <v>25</v>
      </c>
      <c r="AH12" s="3039">
        <v>63</v>
      </c>
      <c r="AI12" s="3041">
        <v>437</v>
      </c>
      <c r="AJ12" s="3040">
        <v>409</v>
      </c>
    </row>
    <row r="13" spans="1:36" ht="14">
      <c r="A13" s="4" t="s">
        <v>183</v>
      </c>
      <c r="B13" s="3050">
        <v>174</v>
      </c>
      <c r="C13" s="3051">
        <v>69</v>
      </c>
      <c r="D13" s="3043">
        <v>105</v>
      </c>
      <c r="E13" s="3051">
        <v>34</v>
      </c>
      <c r="F13" s="3051">
        <v>38</v>
      </c>
      <c r="G13" s="3051">
        <v>32</v>
      </c>
      <c r="H13" s="3051">
        <v>33</v>
      </c>
      <c r="I13" s="3051">
        <v>16</v>
      </c>
      <c r="J13" s="3044">
        <v>21</v>
      </c>
      <c r="K13" s="3051">
        <v>13</v>
      </c>
      <c r="L13" s="3051">
        <v>8</v>
      </c>
      <c r="M13" s="3051">
        <v>43</v>
      </c>
      <c r="N13" s="3051">
        <v>3</v>
      </c>
      <c r="O13" s="3051">
        <v>20</v>
      </c>
      <c r="P13" s="3051">
        <v>16</v>
      </c>
      <c r="Q13" s="3051">
        <v>9</v>
      </c>
      <c r="R13" s="3051">
        <v>22</v>
      </c>
      <c r="S13" s="3051">
        <v>11</v>
      </c>
      <c r="T13" s="3051">
        <v>6</v>
      </c>
      <c r="U13" s="3051">
        <v>9</v>
      </c>
      <c r="V13" s="3045">
        <v>15</v>
      </c>
      <c r="W13" s="3051">
        <v>49</v>
      </c>
      <c r="X13" s="3051">
        <v>50</v>
      </c>
      <c r="Y13" s="3046">
        <v>73</v>
      </c>
      <c r="Z13" s="3051">
        <v>39</v>
      </c>
      <c r="AA13" s="3051">
        <v>38</v>
      </c>
      <c r="AB13" s="3051">
        <v>24</v>
      </c>
      <c r="AC13" s="3047">
        <v>73</v>
      </c>
      <c r="AD13" s="3051">
        <v>35</v>
      </c>
      <c r="AE13" s="3051">
        <v>72</v>
      </c>
      <c r="AF13" s="3051">
        <v>16</v>
      </c>
      <c r="AG13" s="3051">
        <v>1</v>
      </c>
      <c r="AH13" s="3048">
        <v>19</v>
      </c>
      <c r="AI13" s="3051">
        <v>67</v>
      </c>
      <c r="AJ13" s="3049">
        <v>80</v>
      </c>
    </row>
    <row r="14" spans="1:36" ht="14">
      <c r="A14" s="4" t="s">
        <v>138</v>
      </c>
      <c r="B14" s="3113">
        <v>0.17019999999999999</v>
      </c>
      <c r="C14" s="3114">
        <v>0.13170000000000001</v>
      </c>
      <c r="D14" s="3106">
        <v>0.2107</v>
      </c>
      <c r="E14" s="3114">
        <v>0.29959999999999998</v>
      </c>
      <c r="F14" s="3114">
        <v>0.2225</v>
      </c>
      <c r="G14" s="3114">
        <v>0.1946</v>
      </c>
      <c r="H14" s="3114">
        <v>0.1762</v>
      </c>
      <c r="I14" s="3114">
        <v>0.10920000000000001</v>
      </c>
      <c r="J14" s="3107">
        <v>8.7300000000000003E-2</v>
      </c>
      <c r="K14" s="3114">
        <v>0.1336</v>
      </c>
      <c r="L14" s="3114">
        <v>0.1086</v>
      </c>
      <c r="M14" s="3114">
        <v>0.32029999999999997</v>
      </c>
      <c r="N14" s="3114">
        <v>7.6100000000000001E-2</v>
      </c>
      <c r="O14" s="3114">
        <v>0.1762</v>
      </c>
      <c r="P14" s="3114">
        <v>0.57299999999999995</v>
      </c>
      <c r="Q14" s="3114">
        <v>0.105</v>
      </c>
      <c r="R14" s="3114">
        <v>0.155</v>
      </c>
      <c r="S14" s="3114">
        <v>0.1205</v>
      </c>
      <c r="T14" s="3114">
        <v>0.1203</v>
      </c>
      <c r="U14" s="3114">
        <v>9.9099999999999994E-2</v>
      </c>
      <c r="V14" s="3108">
        <v>0.18160000000000001</v>
      </c>
      <c r="W14" s="3114">
        <v>0.1694</v>
      </c>
      <c r="X14" s="3114">
        <v>0.1464</v>
      </c>
      <c r="Y14" s="3109">
        <v>0.2147</v>
      </c>
      <c r="Z14" s="3114">
        <v>0.10780000000000001</v>
      </c>
      <c r="AA14" s="3114">
        <v>0.152</v>
      </c>
      <c r="AB14" s="3114">
        <v>0.1893</v>
      </c>
      <c r="AC14" s="3110">
        <v>0.25919999999999999</v>
      </c>
      <c r="AD14" s="3114">
        <v>9.8000000000000004E-2</v>
      </c>
      <c r="AE14" s="3114">
        <v>0.2132</v>
      </c>
      <c r="AF14" s="3114">
        <v>0.25609999999999999</v>
      </c>
      <c r="AG14" s="3114">
        <v>0.04</v>
      </c>
      <c r="AH14" s="3111">
        <v>0.30690000000000001</v>
      </c>
      <c r="AI14" s="3114">
        <v>0.153</v>
      </c>
      <c r="AJ14" s="3112">
        <v>0.1953</v>
      </c>
    </row>
    <row r="15" spans="1:36" ht="14">
      <c r="A15" s="4" t="s">
        <v>184</v>
      </c>
      <c r="B15" s="3059">
        <v>239</v>
      </c>
      <c r="C15" s="3060">
        <v>116</v>
      </c>
      <c r="D15" s="3052">
        <v>123</v>
      </c>
      <c r="E15" s="3060">
        <v>31</v>
      </c>
      <c r="F15" s="3060">
        <v>59</v>
      </c>
      <c r="G15" s="3060">
        <v>44</v>
      </c>
      <c r="H15" s="3060">
        <v>39</v>
      </c>
      <c r="I15" s="3060">
        <v>29</v>
      </c>
      <c r="J15" s="3053">
        <v>37</v>
      </c>
      <c r="K15" s="3060">
        <v>26</v>
      </c>
      <c r="L15" s="3060">
        <v>22</v>
      </c>
      <c r="M15" s="3060">
        <v>29</v>
      </c>
      <c r="N15" s="3060">
        <v>11</v>
      </c>
      <c r="O15" s="3060">
        <v>23</v>
      </c>
      <c r="P15" s="3060">
        <v>0</v>
      </c>
      <c r="Q15" s="3060">
        <v>17</v>
      </c>
      <c r="R15" s="3060">
        <v>35</v>
      </c>
      <c r="S15" s="3060">
        <v>29</v>
      </c>
      <c r="T15" s="3060">
        <v>9</v>
      </c>
      <c r="U15" s="3060">
        <v>17</v>
      </c>
      <c r="V15" s="3054">
        <v>18</v>
      </c>
      <c r="W15" s="3060">
        <v>55</v>
      </c>
      <c r="X15" s="3060">
        <v>93</v>
      </c>
      <c r="Y15" s="3055">
        <v>81</v>
      </c>
      <c r="Z15" s="3060">
        <v>70</v>
      </c>
      <c r="AA15" s="3060">
        <v>63</v>
      </c>
      <c r="AB15" s="3060">
        <v>34</v>
      </c>
      <c r="AC15" s="3056">
        <v>72</v>
      </c>
      <c r="AD15" s="3060">
        <v>72</v>
      </c>
      <c r="AE15" s="3060">
        <v>92</v>
      </c>
      <c r="AF15" s="3060">
        <v>21</v>
      </c>
      <c r="AG15" s="3060">
        <v>8</v>
      </c>
      <c r="AH15" s="3057">
        <v>8</v>
      </c>
      <c r="AI15" s="3060">
        <v>79</v>
      </c>
      <c r="AJ15" s="3058">
        <v>119</v>
      </c>
    </row>
    <row r="16" spans="1:36" ht="14">
      <c r="A16" s="4" t="s">
        <v>138</v>
      </c>
      <c r="B16" s="3122">
        <v>0.23369999999999999</v>
      </c>
      <c r="C16" s="3123">
        <v>0.221</v>
      </c>
      <c r="D16" s="3115">
        <v>0.24690000000000001</v>
      </c>
      <c r="E16" s="3123">
        <v>0.27089999999999997</v>
      </c>
      <c r="F16" s="3123">
        <v>0.34189999999999998</v>
      </c>
      <c r="G16" s="3123">
        <v>0.26869999999999999</v>
      </c>
      <c r="H16" s="3123">
        <v>0.20960000000000001</v>
      </c>
      <c r="I16" s="3123">
        <v>0.19439999999999999</v>
      </c>
      <c r="J16" s="3116">
        <v>0.15659999999999999</v>
      </c>
      <c r="K16" s="3123">
        <v>0.27789999999999998</v>
      </c>
      <c r="L16" s="3123">
        <v>0.30590000000000001</v>
      </c>
      <c r="M16" s="3123">
        <v>0.21890000000000001</v>
      </c>
      <c r="N16" s="3123">
        <v>0.26340000000000002</v>
      </c>
      <c r="O16" s="3123">
        <v>0.2059</v>
      </c>
      <c r="P16" s="3123">
        <v>0</v>
      </c>
      <c r="Q16" s="3123">
        <v>0.19600000000000001</v>
      </c>
      <c r="R16" s="3123">
        <v>0.25030000000000002</v>
      </c>
      <c r="S16" s="3123">
        <v>0.32950000000000002</v>
      </c>
      <c r="T16" s="3123">
        <v>0.17780000000000001</v>
      </c>
      <c r="U16" s="3123">
        <v>0.19589999999999999</v>
      </c>
      <c r="V16" s="3117">
        <v>0.21790000000000001</v>
      </c>
      <c r="W16" s="3123">
        <v>0.193</v>
      </c>
      <c r="X16" s="3123">
        <v>0.27560000000000001</v>
      </c>
      <c r="Y16" s="3118">
        <v>0.2397</v>
      </c>
      <c r="Z16" s="3123">
        <v>0.19239999999999999</v>
      </c>
      <c r="AA16" s="3123">
        <v>0.25140000000000001</v>
      </c>
      <c r="AB16" s="3123">
        <v>0.26850000000000002</v>
      </c>
      <c r="AC16" s="3119">
        <v>0.25609999999999999</v>
      </c>
      <c r="AD16" s="3123">
        <v>0.2</v>
      </c>
      <c r="AE16" s="3123">
        <v>0.27279999999999999</v>
      </c>
      <c r="AF16" s="3123">
        <v>0.33729999999999999</v>
      </c>
      <c r="AG16" s="3123">
        <v>0.30599999999999999</v>
      </c>
      <c r="AH16" s="3120">
        <v>0.13200000000000001</v>
      </c>
      <c r="AI16" s="3123">
        <v>0.18129999999999999</v>
      </c>
      <c r="AJ16" s="3121">
        <v>0.29160000000000003</v>
      </c>
    </row>
    <row r="17" spans="1:36" ht="14">
      <c r="A17" s="4" t="s">
        <v>185</v>
      </c>
      <c r="B17" s="3068">
        <v>269</v>
      </c>
      <c r="C17" s="3069">
        <v>150</v>
      </c>
      <c r="D17" s="3061">
        <v>119</v>
      </c>
      <c r="E17" s="3069">
        <v>31</v>
      </c>
      <c r="F17" s="3069">
        <v>51</v>
      </c>
      <c r="G17" s="3069">
        <v>38</v>
      </c>
      <c r="H17" s="3069">
        <v>44</v>
      </c>
      <c r="I17" s="3069">
        <v>43</v>
      </c>
      <c r="J17" s="3062">
        <v>62</v>
      </c>
      <c r="K17" s="3069">
        <v>16</v>
      </c>
      <c r="L17" s="3069">
        <v>22</v>
      </c>
      <c r="M17" s="3069">
        <v>38</v>
      </c>
      <c r="N17" s="3069">
        <v>8</v>
      </c>
      <c r="O17" s="3069">
        <v>33</v>
      </c>
      <c r="P17" s="3069">
        <v>5</v>
      </c>
      <c r="Q17" s="3069">
        <v>19</v>
      </c>
      <c r="R17" s="3069">
        <v>40</v>
      </c>
      <c r="S17" s="3069">
        <v>18</v>
      </c>
      <c r="T17" s="3069">
        <v>16</v>
      </c>
      <c r="U17" s="3069">
        <v>34</v>
      </c>
      <c r="V17" s="3063">
        <v>20</v>
      </c>
      <c r="W17" s="3069">
        <v>93</v>
      </c>
      <c r="X17" s="3069">
        <v>72</v>
      </c>
      <c r="Y17" s="3064">
        <v>84</v>
      </c>
      <c r="Z17" s="3069">
        <v>110</v>
      </c>
      <c r="AA17" s="3069">
        <v>68</v>
      </c>
      <c r="AB17" s="3069">
        <v>31</v>
      </c>
      <c r="AC17" s="3065">
        <v>60</v>
      </c>
      <c r="AD17" s="3069">
        <v>96</v>
      </c>
      <c r="AE17" s="3069">
        <v>84</v>
      </c>
      <c r="AF17" s="3069">
        <v>11</v>
      </c>
      <c r="AG17" s="3069">
        <v>7</v>
      </c>
      <c r="AH17" s="3066">
        <v>14</v>
      </c>
      <c r="AI17" s="3069">
        <v>108</v>
      </c>
      <c r="AJ17" s="3067">
        <v>99</v>
      </c>
    </row>
    <row r="18" spans="1:36" ht="14">
      <c r="A18" s="4" t="s">
        <v>138</v>
      </c>
      <c r="B18" s="3131">
        <v>0.26340000000000002</v>
      </c>
      <c r="C18" s="3132">
        <v>0.28589999999999999</v>
      </c>
      <c r="D18" s="3124">
        <v>0.2397</v>
      </c>
      <c r="E18" s="3132">
        <v>0.27089999999999997</v>
      </c>
      <c r="F18" s="3132">
        <v>0.29499999999999998</v>
      </c>
      <c r="G18" s="3132">
        <v>0.23169999999999999</v>
      </c>
      <c r="H18" s="3132">
        <v>0.23849999999999999</v>
      </c>
      <c r="I18" s="3132">
        <v>0.2878</v>
      </c>
      <c r="J18" s="3125">
        <v>0.26279999999999998</v>
      </c>
      <c r="K18" s="3132">
        <v>0.17080000000000001</v>
      </c>
      <c r="L18" s="3132">
        <v>0.30359999999999998</v>
      </c>
      <c r="M18" s="3132">
        <v>0.28139999999999998</v>
      </c>
      <c r="N18" s="3132">
        <v>0.19939999999999999</v>
      </c>
      <c r="O18" s="3132">
        <v>0.28949999999999998</v>
      </c>
      <c r="P18" s="3132">
        <v>0.18279999999999999</v>
      </c>
      <c r="Q18" s="3132">
        <v>0.21490000000000001</v>
      </c>
      <c r="R18" s="3132">
        <v>0.28889999999999999</v>
      </c>
      <c r="S18" s="3132">
        <v>0.20730000000000001</v>
      </c>
      <c r="T18" s="3132">
        <v>0.32569999999999999</v>
      </c>
      <c r="U18" s="3132">
        <v>0.3846</v>
      </c>
      <c r="V18" s="3126">
        <v>0.23169999999999999</v>
      </c>
      <c r="W18" s="3132">
        <v>0.3251</v>
      </c>
      <c r="X18" s="3132">
        <v>0.21390000000000001</v>
      </c>
      <c r="Y18" s="3127">
        <v>0.2477</v>
      </c>
      <c r="Z18" s="3132">
        <v>0.29959999999999998</v>
      </c>
      <c r="AA18" s="3132">
        <v>0.27310000000000001</v>
      </c>
      <c r="AB18" s="3132">
        <v>0.2465</v>
      </c>
      <c r="AC18" s="3128">
        <v>0.215</v>
      </c>
      <c r="AD18" s="3132">
        <v>0.2681</v>
      </c>
      <c r="AE18" s="3132">
        <v>0.2492</v>
      </c>
      <c r="AF18" s="3132">
        <v>0.1701</v>
      </c>
      <c r="AG18" s="3132">
        <v>0.27679999999999999</v>
      </c>
      <c r="AH18" s="3129">
        <v>0.2147</v>
      </c>
      <c r="AI18" s="3132">
        <v>0.24690000000000001</v>
      </c>
      <c r="AJ18" s="3130">
        <v>0.2417</v>
      </c>
    </row>
    <row r="19" spans="1:36" ht="14">
      <c r="A19" s="4" t="s">
        <v>186</v>
      </c>
      <c r="B19" s="3077">
        <v>101</v>
      </c>
      <c r="C19" s="3078">
        <v>47</v>
      </c>
      <c r="D19" s="3070">
        <v>55</v>
      </c>
      <c r="E19" s="3078">
        <v>1</v>
      </c>
      <c r="F19" s="3078">
        <v>6</v>
      </c>
      <c r="G19" s="3078">
        <v>13</v>
      </c>
      <c r="H19" s="3078">
        <v>22</v>
      </c>
      <c r="I19" s="3078">
        <v>17</v>
      </c>
      <c r="J19" s="3071">
        <v>42</v>
      </c>
      <c r="K19" s="3078">
        <v>13</v>
      </c>
      <c r="L19" s="3078">
        <v>4</v>
      </c>
      <c r="M19" s="3078">
        <v>7</v>
      </c>
      <c r="N19" s="3078">
        <v>9</v>
      </c>
      <c r="O19" s="3078">
        <v>10</v>
      </c>
      <c r="P19" s="3078">
        <v>0</v>
      </c>
      <c r="Q19" s="3078">
        <v>13</v>
      </c>
      <c r="R19" s="3078">
        <v>10</v>
      </c>
      <c r="S19" s="3078">
        <v>12</v>
      </c>
      <c r="T19" s="3078">
        <v>7</v>
      </c>
      <c r="U19" s="3078">
        <v>9</v>
      </c>
      <c r="V19" s="3072">
        <v>8</v>
      </c>
      <c r="W19" s="3078">
        <v>15</v>
      </c>
      <c r="X19" s="3078">
        <v>40</v>
      </c>
      <c r="Y19" s="3073">
        <v>43</v>
      </c>
      <c r="Z19" s="3078">
        <v>33</v>
      </c>
      <c r="AA19" s="3078">
        <v>26</v>
      </c>
      <c r="AB19" s="3078">
        <v>18</v>
      </c>
      <c r="AC19" s="3074">
        <v>24</v>
      </c>
      <c r="AD19" s="3078">
        <v>59</v>
      </c>
      <c r="AE19" s="3078">
        <v>24</v>
      </c>
      <c r="AF19" s="3078">
        <v>10</v>
      </c>
      <c r="AG19" s="3078">
        <v>2</v>
      </c>
      <c r="AH19" s="3075">
        <v>2</v>
      </c>
      <c r="AI19" s="3078">
        <v>62</v>
      </c>
      <c r="AJ19" s="3076">
        <v>37</v>
      </c>
    </row>
    <row r="20" spans="1:36" ht="14">
      <c r="A20" s="4" t="s">
        <v>138</v>
      </c>
      <c r="B20" s="3140">
        <v>9.9400000000000002E-2</v>
      </c>
      <c r="C20" s="3141">
        <v>8.8900000000000007E-2</v>
      </c>
      <c r="D20" s="3133">
        <v>0.1104</v>
      </c>
      <c r="E20" s="3141">
        <v>1.03E-2</v>
      </c>
      <c r="F20" s="3141">
        <v>3.5900000000000001E-2</v>
      </c>
      <c r="G20" s="3141">
        <v>8.1699999999999995E-2</v>
      </c>
      <c r="H20" s="3141">
        <v>0.11799999999999999</v>
      </c>
      <c r="I20" s="3141">
        <v>0.1111</v>
      </c>
      <c r="J20" s="3134">
        <v>0.17849999999999999</v>
      </c>
      <c r="K20" s="3141">
        <v>0.1356</v>
      </c>
      <c r="L20" s="3141">
        <v>5.45E-2</v>
      </c>
      <c r="M20" s="3141">
        <v>5.5100000000000003E-2</v>
      </c>
      <c r="N20" s="3141">
        <v>0.21809999999999999</v>
      </c>
      <c r="O20" s="3141">
        <v>8.8599999999999998E-2</v>
      </c>
      <c r="P20" s="3141">
        <v>0</v>
      </c>
      <c r="Q20" s="3141">
        <v>0.14910000000000001</v>
      </c>
      <c r="R20" s="3141">
        <v>7.17E-2</v>
      </c>
      <c r="S20" s="3141">
        <v>0.13200000000000001</v>
      </c>
      <c r="T20" s="3141">
        <v>0.1489</v>
      </c>
      <c r="U20" s="3141">
        <v>9.9599999999999994E-2</v>
      </c>
      <c r="V20" s="3135">
        <v>9.01E-2</v>
      </c>
      <c r="W20" s="3141">
        <v>5.3199999999999997E-2</v>
      </c>
      <c r="X20" s="3141">
        <v>0.1197</v>
      </c>
      <c r="Y20" s="3136">
        <v>0.12809999999999999</v>
      </c>
      <c r="Z20" s="3141">
        <v>9.0399999999999994E-2</v>
      </c>
      <c r="AA20" s="3141">
        <v>0.10249999999999999</v>
      </c>
      <c r="AB20" s="3141">
        <v>0.14729999999999999</v>
      </c>
      <c r="AC20" s="3137">
        <v>8.6800000000000002E-2</v>
      </c>
      <c r="AD20" s="3141">
        <v>0.1636</v>
      </c>
      <c r="AE20" s="3141">
        <v>7.22E-2</v>
      </c>
      <c r="AF20" s="3141">
        <v>0.15989999999999999</v>
      </c>
      <c r="AG20" s="3141">
        <v>7.3700000000000002E-2</v>
      </c>
      <c r="AH20" s="3138">
        <v>3.15E-2</v>
      </c>
      <c r="AI20" s="3141">
        <v>0.1416</v>
      </c>
      <c r="AJ20" s="3139">
        <v>8.9899999999999994E-2</v>
      </c>
    </row>
    <row r="21" spans="1:36" ht="14">
      <c r="A21" s="4" t="s">
        <v>187</v>
      </c>
      <c r="B21" s="3086">
        <v>82</v>
      </c>
      <c r="C21" s="3087">
        <v>35</v>
      </c>
      <c r="D21" s="3079">
        <v>46</v>
      </c>
      <c r="E21" s="3087">
        <v>0</v>
      </c>
      <c r="F21" s="3087">
        <v>4</v>
      </c>
      <c r="G21" s="3087">
        <v>10</v>
      </c>
      <c r="H21" s="3087">
        <v>14</v>
      </c>
      <c r="I21" s="3087">
        <v>16</v>
      </c>
      <c r="J21" s="3080">
        <v>38</v>
      </c>
      <c r="K21" s="3087">
        <v>8</v>
      </c>
      <c r="L21" s="3087">
        <v>8</v>
      </c>
      <c r="M21" s="3087">
        <v>2</v>
      </c>
      <c r="N21" s="3087">
        <v>5</v>
      </c>
      <c r="O21" s="3087">
        <v>11</v>
      </c>
      <c r="P21" s="3087">
        <v>2</v>
      </c>
      <c r="Q21" s="3087">
        <v>11</v>
      </c>
      <c r="R21" s="3087">
        <v>10</v>
      </c>
      <c r="S21" s="3087">
        <v>7</v>
      </c>
      <c r="T21" s="3087">
        <v>3</v>
      </c>
      <c r="U21" s="3087">
        <v>8</v>
      </c>
      <c r="V21" s="3081">
        <v>7</v>
      </c>
      <c r="W21" s="3087">
        <v>19</v>
      </c>
      <c r="X21" s="3087">
        <v>35</v>
      </c>
      <c r="Y21" s="3082">
        <v>25</v>
      </c>
      <c r="Z21" s="3087">
        <v>31</v>
      </c>
      <c r="AA21" s="3087">
        <v>20</v>
      </c>
      <c r="AB21" s="3087">
        <v>7</v>
      </c>
      <c r="AC21" s="3083">
        <v>24</v>
      </c>
      <c r="AD21" s="3087">
        <v>50</v>
      </c>
      <c r="AE21" s="3087">
        <v>16</v>
      </c>
      <c r="AF21" s="3087">
        <v>0</v>
      </c>
      <c r="AG21" s="3087">
        <v>2</v>
      </c>
      <c r="AH21" s="3084">
        <v>6</v>
      </c>
      <c r="AI21" s="3087">
        <v>58</v>
      </c>
      <c r="AJ21" s="3085">
        <v>19</v>
      </c>
    </row>
    <row r="22" spans="1:36" ht="14">
      <c r="A22" s="4" t="s">
        <v>138</v>
      </c>
      <c r="B22" s="3149">
        <v>8.0199999999999994E-2</v>
      </c>
      <c r="C22" s="3150">
        <v>6.7799999999999999E-2</v>
      </c>
      <c r="D22" s="3142">
        <v>9.3299999999999994E-2</v>
      </c>
      <c r="E22" s="3150">
        <v>0</v>
      </c>
      <c r="F22" s="3150">
        <v>2.29E-2</v>
      </c>
      <c r="G22" s="3150">
        <v>6.2899999999999998E-2</v>
      </c>
      <c r="H22" s="3150">
        <v>7.51E-2</v>
      </c>
      <c r="I22" s="3150">
        <v>0.105</v>
      </c>
      <c r="J22" s="3143">
        <v>0.16070000000000001</v>
      </c>
      <c r="K22" s="3150">
        <v>8.3400000000000002E-2</v>
      </c>
      <c r="L22" s="3150">
        <v>0.10299999999999999</v>
      </c>
      <c r="M22" s="3150">
        <v>1.83E-2</v>
      </c>
      <c r="N22" s="3150">
        <v>0.1162</v>
      </c>
      <c r="O22" s="3150">
        <v>9.8100000000000007E-2</v>
      </c>
      <c r="P22" s="3150">
        <v>8.3299999999999999E-2</v>
      </c>
      <c r="Q22" s="3150">
        <v>0.12640000000000001</v>
      </c>
      <c r="R22" s="3150">
        <v>7.2099999999999997E-2</v>
      </c>
      <c r="S22" s="3150">
        <v>8.0600000000000005E-2</v>
      </c>
      <c r="T22" s="3150">
        <v>6.0299999999999999E-2</v>
      </c>
      <c r="U22" s="3150">
        <v>8.8499999999999995E-2</v>
      </c>
      <c r="V22" s="3144">
        <v>8.2299999999999998E-2</v>
      </c>
      <c r="W22" s="3150">
        <v>6.6900000000000001E-2</v>
      </c>
      <c r="X22" s="3150">
        <v>0.1041</v>
      </c>
      <c r="Y22" s="3145">
        <v>7.2900000000000006E-2</v>
      </c>
      <c r="Z22" s="3150">
        <v>8.4000000000000005E-2</v>
      </c>
      <c r="AA22" s="3150">
        <v>8.2000000000000003E-2</v>
      </c>
      <c r="AB22" s="3150">
        <v>5.8099999999999999E-2</v>
      </c>
      <c r="AC22" s="3146">
        <v>8.3799999999999999E-2</v>
      </c>
      <c r="AD22" s="3150">
        <v>0.14019999999999999</v>
      </c>
      <c r="AE22" s="3150">
        <v>4.6699999999999998E-2</v>
      </c>
      <c r="AF22" s="3150">
        <v>0</v>
      </c>
      <c r="AG22" s="3150">
        <v>9.7199999999999995E-2</v>
      </c>
      <c r="AH22" s="3147">
        <v>9.06E-2</v>
      </c>
      <c r="AI22" s="3150">
        <v>0.1333</v>
      </c>
      <c r="AJ22" s="3148">
        <v>4.7E-2</v>
      </c>
    </row>
    <row r="23" spans="1:36" ht="14">
      <c r="A23" s="4" t="s">
        <v>178</v>
      </c>
      <c r="B23" s="3095">
        <v>156</v>
      </c>
      <c r="C23" s="3096">
        <v>107</v>
      </c>
      <c r="D23" s="3088">
        <v>49</v>
      </c>
      <c r="E23" s="3096">
        <v>17</v>
      </c>
      <c r="F23" s="3096">
        <v>14</v>
      </c>
      <c r="G23" s="3096">
        <v>26</v>
      </c>
      <c r="H23" s="3096">
        <v>34</v>
      </c>
      <c r="I23" s="3096">
        <v>29</v>
      </c>
      <c r="J23" s="3089">
        <v>36</v>
      </c>
      <c r="K23" s="3096">
        <v>19</v>
      </c>
      <c r="L23" s="3096">
        <v>9</v>
      </c>
      <c r="M23" s="3096">
        <v>14</v>
      </c>
      <c r="N23" s="3096">
        <v>5</v>
      </c>
      <c r="O23" s="3096">
        <v>16</v>
      </c>
      <c r="P23" s="3096">
        <v>5</v>
      </c>
      <c r="Q23" s="3096">
        <v>18</v>
      </c>
      <c r="R23" s="3096">
        <v>23</v>
      </c>
      <c r="S23" s="3096">
        <v>11</v>
      </c>
      <c r="T23" s="3096">
        <v>8</v>
      </c>
      <c r="U23" s="3096">
        <v>12</v>
      </c>
      <c r="V23" s="3090">
        <v>17</v>
      </c>
      <c r="W23" s="3096">
        <v>55</v>
      </c>
      <c r="X23" s="3096">
        <v>47</v>
      </c>
      <c r="Y23" s="3091">
        <v>33</v>
      </c>
      <c r="Z23" s="3096">
        <v>83</v>
      </c>
      <c r="AA23" s="3096">
        <v>35</v>
      </c>
      <c r="AB23" s="3096">
        <v>11</v>
      </c>
      <c r="AC23" s="3092">
        <v>28</v>
      </c>
      <c r="AD23" s="3096">
        <v>47</v>
      </c>
      <c r="AE23" s="3096">
        <v>49</v>
      </c>
      <c r="AF23" s="3096">
        <v>5</v>
      </c>
      <c r="AG23" s="3096">
        <v>5</v>
      </c>
      <c r="AH23" s="3093">
        <v>14</v>
      </c>
      <c r="AI23" s="3096">
        <v>63</v>
      </c>
      <c r="AJ23" s="3094">
        <v>55</v>
      </c>
    </row>
    <row r="24" spans="1:36" ht="14">
      <c r="A24" s="8" t="s">
        <v>138</v>
      </c>
      <c r="B24" s="3159">
        <v>0.1532</v>
      </c>
      <c r="C24" s="3158">
        <v>0.20469999999999999</v>
      </c>
      <c r="D24" s="3151">
        <v>9.9000000000000005E-2</v>
      </c>
      <c r="E24" s="3158">
        <v>0.1484</v>
      </c>
      <c r="F24" s="3158">
        <v>8.1799999999999998E-2</v>
      </c>
      <c r="G24" s="3158">
        <v>0.16039999999999999</v>
      </c>
      <c r="H24" s="3158">
        <v>0.1827</v>
      </c>
      <c r="I24" s="3158">
        <v>0.19239999999999999</v>
      </c>
      <c r="J24" s="3152">
        <v>0.1542</v>
      </c>
      <c r="K24" s="3158">
        <v>0.1986</v>
      </c>
      <c r="L24" s="3158">
        <v>0.12429999999999999</v>
      </c>
      <c r="M24" s="3158">
        <v>0.106</v>
      </c>
      <c r="N24" s="3158">
        <v>0.1268</v>
      </c>
      <c r="O24" s="3158">
        <v>0.14169999999999999</v>
      </c>
      <c r="P24" s="3158">
        <v>0.16089999999999999</v>
      </c>
      <c r="Q24" s="3158">
        <v>0.20860000000000001</v>
      </c>
      <c r="R24" s="3158">
        <v>0.16189999999999999</v>
      </c>
      <c r="S24" s="3158">
        <v>0.13009999999999999</v>
      </c>
      <c r="T24" s="3158">
        <v>0.16700000000000001</v>
      </c>
      <c r="U24" s="3158">
        <v>0.1323</v>
      </c>
      <c r="V24" s="3153">
        <v>0.19639999999999999</v>
      </c>
      <c r="W24" s="3158">
        <v>0.1925</v>
      </c>
      <c r="X24" s="3158">
        <v>0.14030000000000001</v>
      </c>
      <c r="Y24" s="3154">
        <v>9.69E-2</v>
      </c>
      <c r="Z24" s="3158">
        <v>0.22589999999999999</v>
      </c>
      <c r="AA24" s="3158">
        <v>0.13900000000000001</v>
      </c>
      <c r="AB24" s="3158">
        <v>9.0300000000000005E-2</v>
      </c>
      <c r="AC24" s="3155">
        <v>9.9099999999999994E-2</v>
      </c>
      <c r="AD24" s="3158">
        <v>0.13020000000000001</v>
      </c>
      <c r="AE24" s="3158">
        <v>0.14599999999999999</v>
      </c>
      <c r="AF24" s="3158">
        <v>7.6600000000000001E-2</v>
      </c>
      <c r="AG24" s="3158">
        <v>0.20630000000000001</v>
      </c>
      <c r="AH24" s="3156">
        <v>0.2243</v>
      </c>
      <c r="AI24" s="3158">
        <v>0.1439</v>
      </c>
      <c r="AJ24" s="3157">
        <v>0.13450000000000001</v>
      </c>
    </row>
    <row r="25" spans="1:36" ht="14">
      <c r="A25" s="4" t="s">
        <v>149</v>
      </c>
      <c r="B25" s="3104">
        <v>1021</v>
      </c>
      <c r="C25" s="3105">
        <v>523</v>
      </c>
      <c r="D25" s="3097">
        <v>498</v>
      </c>
      <c r="E25" s="3105">
        <v>113</v>
      </c>
      <c r="F25" s="3105">
        <v>172</v>
      </c>
      <c r="G25" s="3105">
        <v>165</v>
      </c>
      <c r="H25" s="3105">
        <v>185</v>
      </c>
      <c r="I25" s="3105">
        <v>150</v>
      </c>
      <c r="J25" s="3098">
        <v>237</v>
      </c>
      <c r="K25" s="3105">
        <v>95</v>
      </c>
      <c r="L25" s="3105">
        <v>74</v>
      </c>
      <c r="M25" s="3105">
        <v>134</v>
      </c>
      <c r="N25" s="3105">
        <v>42</v>
      </c>
      <c r="O25" s="3105">
        <v>112</v>
      </c>
      <c r="P25" s="3105">
        <v>28</v>
      </c>
      <c r="Q25" s="3105">
        <v>86</v>
      </c>
      <c r="R25" s="3105">
        <v>140</v>
      </c>
      <c r="S25" s="3105">
        <v>87</v>
      </c>
      <c r="T25" s="3105">
        <v>49</v>
      </c>
      <c r="U25" s="3105">
        <v>89</v>
      </c>
      <c r="V25" s="3099">
        <v>84</v>
      </c>
      <c r="W25" s="3105">
        <v>286</v>
      </c>
      <c r="X25" s="3105">
        <v>338</v>
      </c>
      <c r="Y25" s="3100">
        <v>339</v>
      </c>
      <c r="Z25" s="3105">
        <v>365</v>
      </c>
      <c r="AA25" s="3105">
        <v>249</v>
      </c>
      <c r="AB25" s="3105">
        <v>126</v>
      </c>
      <c r="AC25" s="3101">
        <v>281</v>
      </c>
      <c r="AD25" s="3105">
        <v>359</v>
      </c>
      <c r="AE25" s="3105">
        <v>338</v>
      </c>
      <c r="AF25" s="3105">
        <v>63</v>
      </c>
      <c r="AG25" s="3105">
        <v>25</v>
      </c>
      <c r="AH25" s="3102">
        <v>63</v>
      </c>
      <c r="AI25" s="3105">
        <v>437</v>
      </c>
      <c r="AJ25" s="3103">
        <v>409</v>
      </c>
    </row>
    <row r="26" spans="1:36" ht="14">
      <c r="A26" s="8" t="s">
        <v>138</v>
      </c>
      <c r="B26" s="3168">
        <v>1.0001</v>
      </c>
      <c r="C26" s="3167">
        <v>1</v>
      </c>
      <c r="D26" s="3160">
        <v>1</v>
      </c>
      <c r="E26" s="3167">
        <v>1.0001</v>
      </c>
      <c r="F26" s="3167">
        <v>1</v>
      </c>
      <c r="G26" s="3167">
        <v>1</v>
      </c>
      <c r="H26" s="3167">
        <v>1.0001</v>
      </c>
      <c r="I26" s="3167">
        <v>0.99990000000000001</v>
      </c>
      <c r="J26" s="3161">
        <v>1.0001</v>
      </c>
      <c r="K26" s="3167">
        <v>0.99990000000000001</v>
      </c>
      <c r="L26" s="3167">
        <v>0.99990000000000001</v>
      </c>
      <c r="M26" s="3167">
        <v>1</v>
      </c>
      <c r="N26" s="3167">
        <v>1</v>
      </c>
      <c r="O26" s="3167">
        <v>1</v>
      </c>
      <c r="P26" s="3167">
        <v>1</v>
      </c>
      <c r="Q26" s="3167">
        <v>1</v>
      </c>
      <c r="R26" s="3167">
        <v>0.99990000000000001</v>
      </c>
      <c r="S26" s="3167">
        <v>1</v>
      </c>
      <c r="T26" s="3167">
        <v>1</v>
      </c>
      <c r="U26" s="3167">
        <v>1</v>
      </c>
      <c r="V26" s="3162">
        <v>1</v>
      </c>
      <c r="W26" s="3167">
        <v>1.0001</v>
      </c>
      <c r="X26" s="3167">
        <v>1</v>
      </c>
      <c r="Y26" s="3163">
        <v>1</v>
      </c>
      <c r="Z26" s="3167">
        <v>1.0001</v>
      </c>
      <c r="AA26" s="3167">
        <v>1</v>
      </c>
      <c r="AB26" s="3167">
        <v>1</v>
      </c>
      <c r="AC26" s="3164">
        <v>1</v>
      </c>
      <c r="AD26" s="3167">
        <v>1.0001</v>
      </c>
      <c r="AE26" s="3167">
        <v>1.0001</v>
      </c>
      <c r="AF26" s="3167">
        <v>1</v>
      </c>
      <c r="AG26" s="3167">
        <v>1</v>
      </c>
      <c r="AH26" s="3165">
        <v>1</v>
      </c>
      <c r="AI26" s="3167">
        <v>1</v>
      </c>
      <c r="AJ26" s="3166">
        <v>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J22"/>
  <sheetViews>
    <sheetView workbookViewId="0">
      <selection activeCell="A6" sqref="A6:Z6"/>
    </sheetView>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71</v>
      </c>
    </row>
    <row r="6" spans="1:36" ht="42" customHeight="1">
      <c r="A6" s="4056" t="s">
        <v>220</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3284">
        <v>1021</v>
      </c>
      <c r="C11" s="3285">
        <v>542</v>
      </c>
      <c r="D11" s="3277">
        <v>479</v>
      </c>
      <c r="E11" s="3285">
        <v>79</v>
      </c>
      <c r="F11" s="3285">
        <v>169</v>
      </c>
      <c r="G11" s="3285">
        <v>154</v>
      </c>
      <c r="H11" s="3285">
        <v>188</v>
      </c>
      <c r="I11" s="3285">
        <v>207</v>
      </c>
      <c r="J11" s="3278">
        <v>224</v>
      </c>
      <c r="K11" s="3285">
        <v>92</v>
      </c>
      <c r="L11" s="3285">
        <v>78</v>
      </c>
      <c r="M11" s="3285">
        <v>105</v>
      </c>
      <c r="N11" s="3285">
        <v>44</v>
      </c>
      <c r="O11" s="3285">
        <v>98</v>
      </c>
      <c r="P11" s="3285">
        <v>11</v>
      </c>
      <c r="Q11" s="3285">
        <v>98</v>
      </c>
      <c r="R11" s="3285">
        <v>143</v>
      </c>
      <c r="S11" s="3285">
        <v>103</v>
      </c>
      <c r="T11" s="3285">
        <v>59</v>
      </c>
      <c r="U11" s="3285">
        <v>103</v>
      </c>
      <c r="V11" s="3279">
        <v>86</v>
      </c>
      <c r="W11" s="3285">
        <v>355</v>
      </c>
      <c r="X11" s="3285">
        <v>355</v>
      </c>
      <c r="Y11" s="3280">
        <v>253</v>
      </c>
      <c r="Z11" s="3285">
        <v>237</v>
      </c>
      <c r="AA11" s="3285">
        <v>271</v>
      </c>
      <c r="AB11" s="3285">
        <v>154</v>
      </c>
      <c r="AC11" s="3281">
        <v>359</v>
      </c>
      <c r="AD11" s="3285">
        <v>371</v>
      </c>
      <c r="AE11" s="3285">
        <v>292</v>
      </c>
      <c r="AF11" s="3285">
        <v>66</v>
      </c>
      <c r="AG11" s="3285">
        <v>28</v>
      </c>
      <c r="AH11" s="3282">
        <v>91</v>
      </c>
      <c r="AI11" s="3285">
        <v>439</v>
      </c>
      <c r="AJ11" s="3283">
        <v>399</v>
      </c>
    </row>
    <row r="12" spans="1:36" ht="14">
      <c r="A12" s="8" t="s">
        <v>136</v>
      </c>
      <c r="B12" s="3186">
        <v>1021</v>
      </c>
      <c r="C12" s="3185">
        <v>523</v>
      </c>
      <c r="D12" s="3178">
        <v>498</v>
      </c>
      <c r="E12" s="3185">
        <v>113</v>
      </c>
      <c r="F12" s="3185">
        <v>172</v>
      </c>
      <c r="G12" s="3185">
        <v>165</v>
      </c>
      <c r="H12" s="3185">
        <v>185</v>
      </c>
      <c r="I12" s="3185">
        <v>150</v>
      </c>
      <c r="J12" s="3179">
        <v>237</v>
      </c>
      <c r="K12" s="3185">
        <v>95</v>
      </c>
      <c r="L12" s="3185">
        <v>74</v>
      </c>
      <c r="M12" s="3185">
        <v>134</v>
      </c>
      <c r="N12" s="3185">
        <v>42</v>
      </c>
      <c r="O12" s="3185">
        <v>112</v>
      </c>
      <c r="P12" s="3185">
        <v>28</v>
      </c>
      <c r="Q12" s="3185">
        <v>86</v>
      </c>
      <c r="R12" s="3185">
        <v>140</v>
      </c>
      <c r="S12" s="3185">
        <v>87</v>
      </c>
      <c r="T12" s="3185">
        <v>49</v>
      </c>
      <c r="U12" s="3185">
        <v>89</v>
      </c>
      <c r="V12" s="3180">
        <v>84</v>
      </c>
      <c r="W12" s="3185">
        <v>286</v>
      </c>
      <c r="X12" s="3185">
        <v>338</v>
      </c>
      <c r="Y12" s="3181">
        <v>339</v>
      </c>
      <c r="Z12" s="3185">
        <v>365</v>
      </c>
      <c r="AA12" s="3185">
        <v>249</v>
      </c>
      <c r="AB12" s="3185">
        <v>126</v>
      </c>
      <c r="AC12" s="3182">
        <v>281</v>
      </c>
      <c r="AD12" s="3185">
        <v>359</v>
      </c>
      <c r="AE12" s="3185">
        <v>338</v>
      </c>
      <c r="AF12" s="3185">
        <v>63</v>
      </c>
      <c r="AG12" s="3185">
        <v>25</v>
      </c>
      <c r="AH12" s="3183">
        <v>63</v>
      </c>
      <c r="AI12" s="3185">
        <v>437</v>
      </c>
      <c r="AJ12" s="3184">
        <v>409</v>
      </c>
    </row>
    <row r="13" spans="1:36" ht="14">
      <c r="A13" s="4" t="s">
        <v>202</v>
      </c>
      <c r="B13" s="3194">
        <v>192</v>
      </c>
      <c r="C13" s="3195">
        <v>85</v>
      </c>
      <c r="D13" s="3187">
        <v>107</v>
      </c>
      <c r="E13" s="3195">
        <v>32</v>
      </c>
      <c r="F13" s="3195">
        <v>54</v>
      </c>
      <c r="G13" s="3195">
        <v>30</v>
      </c>
      <c r="H13" s="3195">
        <v>28</v>
      </c>
      <c r="I13" s="3195">
        <v>19</v>
      </c>
      <c r="J13" s="3188">
        <v>29</v>
      </c>
      <c r="K13" s="3195">
        <v>9</v>
      </c>
      <c r="L13" s="3195">
        <v>10</v>
      </c>
      <c r="M13" s="3195">
        <v>46</v>
      </c>
      <c r="N13" s="3195">
        <v>8</v>
      </c>
      <c r="O13" s="3195">
        <v>17</v>
      </c>
      <c r="P13" s="3195">
        <v>12</v>
      </c>
      <c r="Q13" s="3195">
        <v>15</v>
      </c>
      <c r="R13" s="3195">
        <v>31</v>
      </c>
      <c r="S13" s="3195">
        <v>18</v>
      </c>
      <c r="T13" s="3195">
        <v>8</v>
      </c>
      <c r="U13" s="3195">
        <v>11</v>
      </c>
      <c r="V13" s="3189">
        <v>9</v>
      </c>
      <c r="W13" s="3195">
        <v>44</v>
      </c>
      <c r="X13" s="3195">
        <v>48</v>
      </c>
      <c r="Y13" s="3190">
        <v>93</v>
      </c>
      <c r="Z13" s="3195">
        <v>39</v>
      </c>
      <c r="AA13" s="3195">
        <v>44</v>
      </c>
      <c r="AB13" s="3195">
        <v>25</v>
      </c>
      <c r="AC13" s="3191">
        <v>84</v>
      </c>
      <c r="AD13" s="3195">
        <v>50</v>
      </c>
      <c r="AE13" s="3195">
        <v>72</v>
      </c>
      <c r="AF13" s="3195">
        <v>19</v>
      </c>
      <c r="AG13" s="3195">
        <v>4</v>
      </c>
      <c r="AH13" s="3192">
        <v>13</v>
      </c>
      <c r="AI13" s="3195">
        <v>49</v>
      </c>
      <c r="AJ13" s="3193">
        <v>119</v>
      </c>
    </row>
    <row r="14" spans="1:36" ht="14">
      <c r="A14" s="4" t="s">
        <v>138</v>
      </c>
      <c r="B14" s="3239">
        <v>0.18820000000000001</v>
      </c>
      <c r="C14" s="3240">
        <v>0.16300000000000001</v>
      </c>
      <c r="D14" s="3232">
        <v>0.21460000000000001</v>
      </c>
      <c r="E14" s="3240">
        <v>0.28439999999999999</v>
      </c>
      <c r="F14" s="3240">
        <v>0.3155</v>
      </c>
      <c r="G14" s="3240">
        <v>0.18459999999999999</v>
      </c>
      <c r="H14" s="3240">
        <v>0.15029999999999999</v>
      </c>
      <c r="I14" s="3240">
        <v>0.1235</v>
      </c>
      <c r="J14" s="3233">
        <v>0.12280000000000001</v>
      </c>
      <c r="K14" s="3240">
        <v>0.1</v>
      </c>
      <c r="L14" s="3240">
        <v>0.1303</v>
      </c>
      <c r="M14" s="3240">
        <v>0.34389999999999998</v>
      </c>
      <c r="N14" s="3240">
        <v>0.18190000000000001</v>
      </c>
      <c r="O14" s="3240">
        <v>0.15279999999999999</v>
      </c>
      <c r="P14" s="3240">
        <v>0.41189999999999999</v>
      </c>
      <c r="Q14" s="3240">
        <v>0.17050000000000001</v>
      </c>
      <c r="R14" s="3240">
        <v>0.21940000000000001</v>
      </c>
      <c r="S14" s="3240">
        <v>0.2011</v>
      </c>
      <c r="T14" s="3240">
        <v>0.17180000000000001</v>
      </c>
      <c r="U14" s="3240">
        <v>0.1187</v>
      </c>
      <c r="V14" s="3234">
        <v>0.10539999999999999</v>
      </c>
      <c r="W14" s="3240">
        <v>0.15260000000000001</v>
      </c>
      <c r="X14" s="3240">
        <v>0.1431</v>
      </c>
      <c r="Y14" s="3235">
        <v>0.2747</v>
      </c>
      <c r="Z14" s="3240">
        <v>0.1057</v>
      </c>
      <c r="AA14" s="3240">
        <v>0.17780000000000001</v>
      </c>
      <c r="AB14" s="3240">
        <v>0.2016</v>
      </c>
      <c r="AC14" s="3236">
        <v>0.29880000000000001</v>
      </c>
      <c r="AD14" s="3240">
        <v>0.13969999999999999</v>
      </c>
      <c r="AE14" s="3240">
        <v>0.2117</v>
      </c>
      <c r="AF14" s="3240">
        <v>0.3115</v>
      </c>
      <c r="AG14" s="3240">
        <v>0.1603</v>
      </c>
      <c r="AH14" s="3237">
        <v>0.20580000000000001</v>
      </c>
      <c r="AI14" s="3240">
        <v>0.11219999999999999</v>
      </c>
      <c r="AJ14" s="3238">
        <v>0.29110000000000003</v>
      </c>
    </row>
    <row r="15" spans="1:36" ht="14">
      <c r="A15" s="4" t="s">
        <v>203</v>
      </c>
      <c r="B15" s="3203">
        <v>249</v>
      </c>
      <c r="C15" s="3204">
        <v>112</v>
      </c>
      <c r="D15" s="3196">
        <v>137</v>
      </c>
      <c r="E15" s="3204">
        <v>24</v>
      </c>
      <c r="F15" s="3204">
        <v>43</v>
      </c>
      <c r="G15" s="3204">
        <v>37</v>
      </c>
      <c r="H15" s="3204">
        <v>50</v>
      </c>
      <c r="I15" s="3204">
        <v>26</v>
      </c>
      <c r="J15" s="3197">
        <v>69</v>
      </c>
      <c r="K15" s="3204">
        <v>12</v>
      </c>
      <c r="L15" s="3204">
        <v>15</v>
      </c>
      <c r="M15" s="3204">
        <v>38</v>
      </c>
      <c r="N15" s="3204">
        <v>11</v>
      </c>
      <c r="O15" s="3204">
        <v>28</v>
      </c>
      <c r="P15" s="3204">
        <v>7</v>
      </c>
      <c r="Q15" s="3204">
        <v>25</v>
      </c>
      <c r="R15" s="3204">
        <v>35</v>
      </c>
      <c r="S15" s="3204">
        <v>23</v>
      </c>
      <c r="T15" s="3204">
        <v>13</v>
      </c>
      <c r="U15" s="3204">
        <v>15</v>
      </c>
      <c r="V15" s="3198">
        <v>27</v>
      </c>
      <c r="W15" s="3204">
        <v>65</v>
      </c>
      <c r="X15" s="3204">
        <v>98</v>
      </c>
      <c r="Y15" s="3199">
        <v>80</v>
      </c>
      <c r="Z15" s="3204">
        <v>90</v>
      </c>
      <c r="AA15" s="3204">
        <v>60</v>
      </c>
      <c r="AB15" s="3204">
        <v>32</v>
      </c>
      <c r="AC15" s="3200">
        <v>67</v>
      </c>
      <c r="AD15" s="3204">
        <v>104</v>
      </c>
      <c r="AE15" s="3204">
        <v>81</v>
      </c>
      <c r="AF15" s="3204">
        <v>10</v>
      </c>
      <c r="AG15" s="3204">
        <v>8</v>
      </c>
      <c r="AH15" s="3201">
        <v>19</v>
      </c>
      <c r="AI15" s="3204">
        <v>138</v>
      </c>
      <c r="AJ15" s="3202">
        <v>81</v>
      </c>
    </row>
    <row r="16" spans="1:36" ht="14">
      <c r="A16" s="4" t="s">
        <v>138</v>
      </c>
      <c r="B16" s="3248">
        <v>0.2442</v>
      </c>
      <c r="C16" s="3249">
        <v>0.2137</v>
      </c>
      <c r="D16" s="3241">
        <v>0.27629999999999999</v>
      </c>
      <c r="E16" s="3249">
        <v>0.21299999999999999</v>
      </c>
      <c r="F16" s="3249">
        <v>0.25240000000000001</v>
      </c>
      <c r="G16" s="3249">
        <v>0.22209999999999999</v>
      </c>
      <c r="H16" s="3249">
        <v>0.27110000000000001</v>
      </c>
      <c r="I16" s="3249">
        <v>0.17150000000000001</v>
      </c>
      <c r="J16" s="3242">
        <v>0.29380000000000001</v>
      </c>
      <c r="K16" s="3249">
        <v>0.12180000000000001</v>
      </c>
      <c r="L16" s="3249">
        <v>0.19919999999999999</v>
      </c>
      <c r="M16" s="3249">
        <v>0.28460000000000002</v>
      </c>
      <c r="N16" s="3249">
        <v>0.26269999999999999</v>
      </c>
      <c r="O16" s="3249">
        <v>0.25080000000000002</v>
      </c>
      <c r="P16" s="3249">
        <v>0.25650000000000001</v>
      </c>
      <c r="Q16" s="3249">
        <v>0.28770000000000001</v>
      </c>
      <c r="R16" s="3249">
        <v>0.25219999999999998</v>
      </c>
      <c r="S16" s="3249">
        <v>0.26400000000000001</v>
      </c>
      <c r="T16" s="3249">
        <v>0.27400000000000002</v>
      </c>
      <c r="U16" s="3249">
        <v>0.16719999999999999</v>
      </c>
      <c r="V16" s="3243">
        <v>0.32450000000000001</v>
      </c>
      <c r="W16" s="3249">
        <v>0.22589999999999999</v>
      </c>
      <c r="X16" s="3249">
        <v>0.2888</v>
      </c>
      <c r="Y16" s="3244">
        <v>0.23760000000000001</v>
      </c>
      <c r="Z16" s="3249">
        <v>0.24610000000000001</v>
      </c>
      <c r="AA16" s="3249">
        <v>0.2422</v>
      </c>
      <c r="AB16" s="3249">
        <v>0.25640000000000002</v>
      </c>
      <c r="AC16" s="3245">
        <v>0.23810000000000001</v>
      </c>
      <c r="AD16" s="3249">
        <v>0.29089999999999999</v>
      </c>
      <c r="AE16" s="3249">
        <v>0.2404</v>
      </c>
      <c r="AF16" s="3249">
        <v>0.16489999999999999</v>
      </c>
      <c r="AG16" s="3249">
        <v>0.33210000000000001</v>
      </c>
      <c r="AH16" s="3246">
        <v>0.2989</v>
      </c>
      <c r="AI16" s="3249">
        <v>0.31480000000000002</v>
      </c>
      <c r="AJ16" s="3247">
        <v>0.19739999999999999</v>
      </c>
    </row>
    <row r="17" spans="1:36" ht="14">
      <c r="A17" s="4" t="s">
        <v>204</v>
      </c>
      <c r="B17" s="3212">
        <v>385</v>
      </c>
      <c r="C17" s="3213">
        <v>197</v>
      </c>
      <c r="D17" s="3205">
        <v>188</v>
      </c>
      <c r="E17" s="3213">
        <v>39</v>
      </c>
      <c r="F17" s="3213">
        <v>50</v>
      </c>
      <c r="G17" s="3213">
        <v>55</v>
      </c>
      <c r="H17" s="3213">
        <v>74</v>
      </c>
      <c r="I17" s="3213">
        <v>72</v>
      </c>
      <c r="J17" s="3206">
        <v>96</v>
      </c>
      <c r="K17" s="3213">
        <v>52</v>
      </c>
      <c r="L17" s="3213">
        <v>35</v>
      </c>
      <c r="M17" s="3213">
        <v>36</v>
      </c>
      <c r="N17" s="3213">
        <v>13</v>
      </c>
      <c r="O17" s="3213">
        <v>38</v>
      </c>
      <c r="P17" s="3213">
        <v>5</v>
      </c>
      <c r="Q17" s="3213">
        <v>25</v>
      </c>
      <c r="R17" s="3213">
        <v>51</v>
      </c>
      <c r="S17" s="3213">
        <v>30</v>
      </c>
      <c r="T17" s="3213">
        <v>23</v>
      </c>
      <c r="U17" s="3213">
        <v>43</v>
      </c>
      <c r="V17" s="3207">
        <v>35</v>
      </c>
      <c r="W17" s="3213">
        <v>117</v>
      </c>
      <c r="X17" s="3213">
        <v>134</v>
      </c>
      <c r="Y17" s="3208">
        <v>114</v>
      </c>
      <c r="Z17" s="3213">
        <v>145</v>
      </c>
      <c r="AA17" s="3213">
        <v>105</v>
      </c>
      <c r="AB17" s="3213">
        <v>43</v>
      </c>
      <c r="AC17" s="3209">
        <v>93</v>
      </c>
      <c r="AD17" s="3213">
        <v>139</v>
      </c>
      <c r="AE17" s="3213">
        <v>125</v>
      </c>
      <c r="AF17" s="3213">
        <v>16</v>
      </c>
      <c r="AG17" s="3213">
        <v>7</v>
      </c>
      <c r="AH17" s="3210">
        <v>22</v>
      </c>
      <c r="AI17" s="3213">
        <v>167</v>
      </c>
      <c r="AJ17" s="3211">
        <v>138</v>
      </c>
    </row>
    <row r="18" spans="1:36" ht="14">
      <c r="A18" s="4" t="s">
        <v>138</v>
      </c>
      <c r="B18" s="3257">
        <v>0.37740000000000001</v>
      </c>
      <c r="C18" s="3258">
        <v>0.37619999999999998</v>
      </c>
      <c r="D18" s="3250">
        <v>0.37859999999999999</v>
      </c>
      <c r="E18" s="3258">
        <v>0.34150000000000003</v>
      </c>
      <c r="F18" s="3258">
        <v>0.29120000000000001</v>
      </c>
      <c r="G18" s="3258">
        <v>0.33479999999999999</v>
      </c>
      <c r="H18" s="3258">
        <v>0.40039999999999998</v>
      </c>
      <c r="I18" s="3258">
        <v>0.47720000000000001</v>
      </c>
      <c r="J18" s="3251">
        <v>0.40529999999999999</v>
      </c>
      <c r="K18" s="3258">
        <v>0.54320000000000002</v>
      </c>
      <c r="L18" s="3258">
        <v>0.4783</v>
      </c>
      <c r="M18" s="3258">
        <v>0.26700000000000002</v>
      </c>
      <c r="N18" s="3258">
        <v>0.31740000000000002</v>
      </c>
      <c r="O18" s="3258">
        <v>0.3377</v>
      </c>
      <c r="P18" s="3258">
        <v>0.17649999999999999</v>
      </c>
      <c r="Q18" s="3258">
        <v>0.28560000000000002</v>
      </c>
      <c r="R18" s="3258">
        <v>0.3644</v>
      </c>
      <c r="S18" s="3258">
        <v>0.34089999999999998</v>
      </c>
      <c r="T18" s="3258">
        <v>0.4642</v>
      </c>
      <c r="U18" s="3258">
        <v>0.47989999999999999</v>
      </c>
      <c r="V18" s="3252">
        <v>0.41260000000000002</v>
      </c>
      <c r="W18" s="3258">
        <v>0.4093</v>
      </c>
      <c r="X18" s="3258">
        <v>0.3967</v>
      </c>
      <c r="Y18" s="3253">
        <v>0.33679999999999999</v>
      </c>
      <c r="Z18" s="3258">
        <v>0.39539999999999997</v>
      </c>
      <c r="AA18" s="3258">
        <v>0.42009999999999997</v>
      </c>
      <c r="AB18" s="3258">
        <v>0.33950000000000002</v>
      </c>
      <c r="AC18" s="3254">
        <v>0.33279999999999998</v>
      </c>
      <c r="AD18" s="3258">
        <v>0.38869999999999999</v>
      </c>
      <c r="AE18" s="3258">
        <v>0.36880000000000002</v>
      </c>
      <c r="AF18" s="3258">
        <v>0.25850000000000001</v>
      </c>
      <c r="AG18" s="3258">
        <v>0.26229999999999998</v>
      </c>
      <c r="AH18" s="3255">
        <v>0.35260000000000002</v>
      </c>
      <c r="AI18" s="3258">
        <v>0.3821</v>
      </c>
      <c r="AJ18" s="3256">
        <v>0.33689999999999998</v>
      </c>
    </row>
    <row r="19" spans="1:36" ht="14">
      <c r="A19" s="4" t="s">
        <v>178</v>
      </c>
      <c r="B19" s="3221">
        <v>194</v>
      </c>
      <c r="C19" s="3222">
        <v>129</v>
      </c>
      <c r="D19" s="3214">
        <v>65</v>
      </c>
      <c r="E19" s="3222">
        <v>18</v>
      </c>
      <c r="F19" s="3222">
        <v>24</v>
      </c>
      <c r="G19" s="3222">
        <v>43</v>
      </c>
      <c r="H19" s="3222">
        <v>33</v>
      </c>
      <c r="I19" s="3222">
        <v>34</v>
      </c>
      <c r="J19" s="3215">
        <v>42</v>
      </c>
      <c r="K19" s="3222">
        <v>22</v>
      </c>
      <c r="L19" s="3222">
        <v>14</v>
      </c>
      <c r="M19" s="3222">
        <v>14</v>
      </c>
      <c r="N19" s="3222">
        <v>10</v>
      </c>
      <c r="O19" s="3222">
        <v>29</v>
      </c>
      <c r="P19" s="3222">
        <v>4</v>
      </c>
      <c r="Q19" s="3222">
        <v>22</v>
      </c>
      <c r="R19" s="3222">
        <v>23</v>
      </c>
      <c r="S19" s="3222">
        <v>17</v>
      </c>
      <c r="T19" s="3222">
        <v>4</v>
      </c>
      <c r="U19" s="3222">
        <v>21</v>
      </c>
      <c r="V19" s="3216">
        <v>13</v>
      </c>
      <c r="W19" s="3222">
        <v>61</v>
      </c>
      <c r="X19" s="3222">
        <v>58</v>
      </c>
      <c r="Y19" s="3217">
        <v>51</v>
      </c>
      <c r="Z19" s="3222">
        <v>92</v>
      </c>
      <c r="AA19" s="3222">
        <v>40</v>
      </c>
      <c r="AB19" s="3222">
        <v>25</v>
      </c>
      <c r="AC19" s="3218">
        <v>37</v>
      </c>
      <c r="AD19" s="3222">
        <v>65</v>
      </c>
      <c r="AE19" s="3222">
        <v>61</v>
      </c>
      <c r="AF19" s="3222">
        <v>17</v>
      </c>
      <c r="AG19" s="3222">
        <v>6</v>
      </c>
      <c r="AH19" s="3219">
        <v>9</v>
      </c>
      <c r="AI19" s="3222">
        <v>84</v>
      </c>
      <c r="AJ19" s="3220">
        <v>71</v>
      </c>
    </row>
    <row r="20" spans="1:36" ht="14">
      <c r="A20" s="8" t="s">
        <v>138</v>
      </c>
      <c r="B20" s="3267">
        <v>0.19020000000000001</v>
      </c>
      <c r="C20" s="3266">
        <v>0.24709999999999999</v>
      </c>
      <c r="D20" s="3259">
        <v>0.13039999999999999</v>
      </c>
      <c r="E20" s="3266">
        <v>0.16109999999999999</v>
      </c>
      <c r="F20" s="3266">
        <v>0.1409</v>
      </c>
      <c r="G20" s="3266">
        <v>0.2586</v>
      </c>
      <c r="H20" s="3266">
        <v>0.17810000000000001</v>
      </c>
      <c r="I20" s="3266">
        <v>0.22770000000000001</v>
      </c>
      <c r="J20" s="3260">
        <v>0.17810000000000001</v>
      </c>
      <c r="K20" s="3266">
        <v>0.2351</v>
      </c>
      <c r="L20" s="3266">
        <v>0.19220000000000001</v>
      </c>
      <c r="M20" s="3266">
        <v>0.1045</v>
      </c>
      <c r="N20" s="3266">
        <v>0.23799999999999999</v>
      </c>
      <c r="O20" s="3266">
        <v>0.25869999999999999</v>
      </c>
      <c r="P20" s="3266">
        <v>0.155</v>
      </c>
      <c r="Q20" s="3266">
        <v>0.25629999999999997</v>
      </c>
      <c r="R20" s="3266">
        <v>0.1641</v>
      </c>
      <c r="S20" s="3266">
        <v>0.19389999999999999</v>
      </c>
      <c r="T20" s="3266">
        <v>8.9899999999999994E-2</v>
      </c>
      <c r="U20" s="3266">
        <v>0.23419999999999999</v>
      </c>
      <c r="V20" s="3261">
        <v>0.15740000000000001</v>
      </c>
      <c r="W20" s="3266">
        <v>0.2122</v>
      </c>
      <c r="X20" s="3266">
        <v>0.1714</v>
      </c>
      <c r="Y20" s="3262">
        <v>0.15090000000000001</v>
      </c>
      <c r="Z20" s="3266">
        <v>0.25280000000000002</v>
      </c>
      <c r="AA20" s="3266">
        <v>0.1598</v>
      </c>
      <c r="AB20" s="3266">
        <v>0.2026</v>
      </c>
      <c r="AC20" s="3263">
        <v>0.1303</v>
      </c>
      <c r="AD20" s="3266">
        <v>0.1807</v>
      </c>
      <c r="AE20" s="3266">
        <v>0.17910000000000001</v>
      </c>
      <c r="AF20" s="3266">
        <v>0.2651</v>
      </c>
      <c r="AG20" s="3266">
        <v>0.24529999999999999</v>
      </c>
      <c r="AH20" s="3264">
        <v>0.14269999999999999</v>
      </c>
      <c r="AI20" s="3266">
        <v>0.19089999999999999</v>
      </c>
      <c r="AJ20" s="3265">
        <v>0.17449999999999999</v>
      </c>
    </row>
    <row r="21" spans="1:36" ht="14">
      <c r="A21" s="4" t="s">
        <v>149</v>
      </c>
      <c r="B21" s="3230">
        <v>1021</v>
      </c>
      <c r="C21" s="3231">
        <v>523</v>
      </c>
      <c r="D21" s="3223">
        <v>498</v>
      </c>
      <c r="E21" s="3231">
        <v>113</v>
      </c>
      <c r="F21" s="3231">
        <v>172</v>
      </c>
      <c r="G21" s="3231">
        <v>165</v>
      </c>
      <c r="H21" s="3231">
        <v>185</v>
      </c>
      <c r="I21" s="3231">
        <v>150</v>
      </c>
      <c r="J21" s="3224">
        <v>237</v>
      </c>
      <c r="K21" s="3231">
        <v>95</v>
      </c>
      <c r="L21" s="3231">
        <v>74</v>
      </c>
      <c r="M21" s="3231">
        <v>134</v>
      </c>
      <c r="N21" s="3231">
        <v>42</v>
      </c>
      <c r="O21" s="3231">
        <v>112</v>
      </c>
      <c r="P21" s="3231">
        <v>28</v>
      </c>
      <c r="Q21" s="3231">
        <v>86</v>
      </c>
      <c r="R21" s="3231">
        <v>140</v>
      </c>
      <c r="S21" s="3231">
        <v>87</v>
      </c>
      <c r="T21" s="3231">
        <v>49</v>
      </c>
      <c r="U21" s="3231">
        <v>89</v>
      </c>
      <c r="V21" s="3225">
        <v>84</v>
      </c>
      <c r="W21" s="3231">
        <v>286</v>
      </c>
      <c r="X21" s="3231">
        <v>338</v>
      </c>
      <c r="Y21" s="3226">
        <v>339</v>
      </c>
      <c r="Z21" s="3231">
        <v>365</v>
      </c>
      <c r="AA21" s="3231">
        <v>249</v>
      </c>
      <c r="AB21" s="3231">
        <v>126</v>
      </c>
      <c r="AC21" s="3227">
        <v>281</v>
      </c>
      <c r="AD21" s="3231">
        <v>359</v>
      </c>
      <c r="AE21" s="3231">
        <v>338</v>
      </c>
      <c r="AF21" s="3231">
        <v>63</v>
      </c>
      <c r="AG21" s="3231">
        <v>25</v>
      </c>
      <c r="AH21" s="3228">
        <v>63</v>
      </c>
      <c r="AI21" s="3231">
        <v>437</v>
      </c>
      <c r="AJ21" s="3229">
        <v>409</v>
      </c>
    </row>
    <row r="22" spans="1:36" ht="14">
      <c r="A22" s="8" t="s">
        <v>138</v>
      </c>
      <c r="B22" s="3276">
        <v>1</v>
      </c>
      <c r="C22" s="3275">
        <v>1</v>
      </c>
      <c r="D22" s="3268">
        <v>0.99990000000000001</v>
      </c>
      <c r="E22" s="3275">
        <v>1</v>
      </c>
      <c r="F22" s="3275">
        <v>1</v>
      </c>
      <c r="G22" s="3275">
        <v>1.0001</v>
      </c>
      <c r="H22" s="3275">
        <v>0.99990000000000001</v>
      </c>
      <c r="I22" s="3275">
        <v>0.99990000000000001</v>
      </c>
      <c r="J22" s="3269">
        <v>1</v>
      </c>
      <c r="K22" s="3275">
        <v>1.0001</v>
      </c>
      <c r="L22" s="3275">
        <v>1</v>
      </c>
      <c r="M22" s="3275">
        <v>1</v>
      </c>
      <c r="N22" s="3275">
        <v>1</v>
      </c>
      <c r="O22" s="3275">
        <v>1</v>
      </c>
      <c r="P22" s="3275">
        <v>0.99990000000000001</v>
      </c>
      <c r="Q22" s="3275">
        <v>1.0001</v>
      </c>
      <c r="R22" s="3275">
        <v>1.0001</v>
      </c>
      <c r="S22" s="3275">
        <v>0.99990000000000001</v>
      </c>
      <c r="T22" s="3275">
        <v>0.99990000000000001</v>
      </c>
      <c r="U22" s="3275">
        <v>1</v>
      </c>
      <c r="V22" s="3270">
        <v>0.99990000000000001</v>
      </c>
      <c r="W22" s="3275">
        <v>1</v>
      </c>
      <c r="X22" s="3275">
        <v>1</v>
      </c>
      <c r="Y22" s="3271">
        <v>1</v>
      </c>
      <c r="Z22" s="3275">
        <v>1</v>
      </c>
      <c r="AA22" s="3275">
        <v>0.99990000000000001</v>
      </c>
      <c r="AB22" s="3275">
        <v>1.0001</v>
      </c>
      <c r="AC22" s="3272">
        <v>1</v>
      </c>
      <c r="AD22" s="3275">
        <v>1</v>
      </c>
      <c r="AE22" s="3275">
        <v>1</v>
      </c>
      <c r="AF22" s="3275">
        <v>1</v>
      </c>
      <c r="AG22" s="3275">
        <v>1</v>
      </c>
      <c r="AH22" s="3273">
        <v>1</v>
      </c>
      <c r="AI22" s="3275">
        <v>1</v>
      </c>
      <c r="AJ22" s="3274">
        <v>0.99990000000000001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6"/>
  <sheetViews>
    <sheetView workbookViewId="0"/>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4</v>
      </c>
    </row>
    <row r="6" spans="1:36" ht="42" customHeight="1">
      <c r="A6" s="4056" t="s">
        <v>98</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242">
        <v>1021</v>
      </c>
      <c r="C11" s="243">
        <v>542</v>
      </c>
      <c r="D11" s="235">
        <v>479</v>
      </c>
      <c r="E11" s="243">
        <v>79</v>
      </c>
      <c r="F11" s="243">
        <v>169</v>
      </c>
      <c r="G11" s="243">
        <v>154</v>
      </c>
      <c r="H11" s="243">
        <v>188</v>
      </c>
      <c r="I11" s="243">
        <v>207</v>
      </c>
      <c r="J11" s="236">
        <v>224</v>
      </c>
      <c r="K11" s="243">
        <v>92</v>
      </c>
      <c r="L11" s="243">
        <v>78</v>
      </c>
      <c r="M11" s="243">
        <v>105</v>
      </c>
      <c r="N11" s="243">
        <v>44</v>
      </c>
      <c r="O11" s="243">
        <v>98</v>
      </c>
      <c r="P11" s="243">
        <v>11</v>
      </c>
      <c r="Q11" s="243">
        <v>98</v>
      </c>
      <c r="R11" s="243">
        <v>143</v>
      </c>
      <c r="S11" s="243">
        <v>103</v>
      </c>
      <c r="T11" s="243">
        <v>59</v>
      </c>
      <c r="U11" s="243">
        <v>103</v>
      </c>
      <c r="V11" s="237">
        <v>86</v>
      </c>
      <c r="W11" s="243">
        <v>355</v>
      </c>
      <c r="X11" s="243">
        <v>355</v>
      </c>
      <c r="Y11" s="238">
        <v>253</v>
      </c>
      <c r="Z11" s="243">
        <v>237</v>
      </c>
      <c r="AA11" s="243">
        <v>271</v>
      </c>
      <c r="AB11" s="243">
        <v>154</v>
      </c>
      <c r="AC11" s="239">
        <v>359</v>
      </c>
      <c r="AD11" s="243">
        <v>371</v>
      </c>
      <c r="AE11" s="243">
        <v>292</v>
      </c>
      <c r="AF11" s="243">
        <v>66</v>
      </c>
      <c r="AG11" s="243">
        <v>28</v>
      </c>
      <c r="AH11" s="240">
        <v>91</v>
      </c>
      <c r="AI11" s="243">
        <v>439</v>
      </c>
      <c r="AJ11" s="241">
        <v>399</v>
      </c>
    </row>
    <row r="12" spans="1:36" ht="14">
      <c r="A12" s="8" t="s">
        <v>136</v>
      </c>
      <c r="B12" s="18">
        <v>1021</v>
      </c>
      <c r="C12" s="17">
        <v>523</v>
      </c>
      <c r="D12" s="10">
        <v>498</v>
      </c>
      <c r="E12" s="17">
        <v>113</v>
      </c>
      <c r="F12" s="17">
        <v>172</v>
      </c>
      <c r="G12" s="17">
        <v>165</v>
      </c>
      <c r="H12" s="17">
        <v>185</v>
      </c>
      <c r="I12" s="17">
        <v>150</v>
      </c>
      <c r="J12" s="11">
        <v>237</v>
      </c>
      <c r="K12" s="17">
        <v>95</v>
      </c>
      <c r="L12" s="17">
        <v>74</v>
      </c>
      <c r="M12" s="17">
        <v>134</v>
      </c>
      <c r="N12" s="17">
        <v>42</v>
      </c>
      <c r="O12" s="17">
        <v>112</v>
      </c>
      <c r="P12" s="17">
        <v>28</v>
      </c>
      <c r="Q12" s="17">
        <v>86</v>
      </c>
      <c r="R12" s="17">
        <v>140</v>
      </c>
      <c r="S12" s="17">
        <v>87</v>
      </c>
      <c r="T12" s="17">
        <v>49</v>
      </c>
      <c r="U12" s="17">
        <v>89</v>
      </c>
      <c r="V12" s="12">
        <v>84</v>
      </c>
      <c r="W12" s="17">
        <v>286</v>
      </c>
      <c r="X12" s="17">
        <v>338</v>
      </c>
      <c r="Y12" s="13">
        <v>339</v>
      </c>
      <c r="Z12" s="17">
        <v>365</v>
      </c>
      <c r="AA12" s="17">
        <v>249</v>
      </c>
      <c r="AB12" s="17">
        <v>126</v>
      </c>
      <c r="AC12" s="14">
        <v>281</v>
      </c>
      <c r="AD12" s="17">
        <v>359</v>
      </c>
      <c r="AE12" s="17">
        <v>338</v>
      </c>
      <c r="AF12" s="17">
        <v>63</v>
      </c>
      <c r="AG12" s="17">
        <v>25</v>
      </c>
      <c r="AH12" s="15">
        <v>63</v>
      </c>
      <c r="AI12" s="17">
        <v>437</v>
      </c>
      <c r="AJ12" s="16">
        <v>409</v>
      </c>
    </row>
    <row r="13" spans="1:36" ht="14">
      <c r="A13" s="4" t="s">
        <v>137</v>
      </c>
      <c r="B13" s="26">
        <v>50</v>
      </c>
      <c r="C13" s="27">
        <v>28</v>
      </c>
      <c r="D13" s="19">
        <v>21</v>
      </c>
      <c r="E13" s="27">
        <v>11</v>
      </c>
      <c r="F13" s="27">
        <v>6</v>
      </c>
      <c r="G13" s="27">
        <v>6</v>
      </c>
      <c r="H13" s="27">
        <v>12</v>
      </c>
      <c r="I13" s="27">
        <v>7</v>
      </c>
      <c r="J13" s="20">
        <v>7</v>
      </c>
      <c r="K13" s="27">
        <v>5</v>
      </c>
      <c r="L13" s="27">
        <v>9</v>
      </c>
      <c r="M13" s="27">
        <v>7</v>
      </c>
      <c r="N13" s="27">
        <v>4</v>
      </c>
      <c r="O13" s="27">
        <v>6</v>
      </c>
      <c r="P13" s="27">
        <v>0</v>
      </c>
      <c r="Q13" s="27">
        <v>3</v>
      </c>
      <c r="R13" s="27">
        <v>3</v>
      </c>
      <c r="S13" s="27">
        <v>3</v>
      </c>
      <c r="T13" s="27">
        <v>5</v>
      </c>
      <c r="U13" s="27">
        <v>3</v>
      </c>
      <c r="V13" s="21">
        <v>3</v>
      </c>
      <c r="W13" s="27">
        <v>26</v>
      </c>
      <c r="X13" s="27">
        <v>9</v>
      </c>
      <c r="Y13" s="22">
        <v>8</v>
      </c>
      <c r="Z13" s="27">
        <v>30</v>
      </c>
      <c r="AA13" s="27">
        <v>13</v>
      </c>
      <c r="AB13" s="27">
        <v>2</v>
      </c>
      <c r="AC13" s="23">
        <v>5</v>
      </c>
      <c r="AD13" s="27">
        <v>5</v>
      </c>
      <c r="AE13" s="27">
        <v>5</v>
      </c>
      <c r="AF13" s="27">
        <v>0</v>
      </c>
      <c r="AG13" s="27">
        <v>0</v>
      </c>
      <c r="AH13" s="24">
        <v>2</v>
      </c>
      <c r="AI13" s="27">
        <v>11</v>
      </c>
      <c r="AJ13" s="25">
        <v>4</v>
      </c>
    </row>
    <row r="14" spans="1:36" ht="14">
      <c r="A14" s="4" t="s">
        <v>138</v>
      </c>
      <c r="B14" s="134">
        <v>4.8899999999999999E-2</v>
      </c>
      <c r="C14" s="135">
        <v>5.4399999999999997E-2</v>
      </c>
      <c r="D14" s="127">
        <v>4.3099999999999999E-2</v>
      </c>
      <c r="E14" s="135">
        <v>0.1003</v>
      </c>
      <c r="F14" s="135">
        <v>3.78E-2</v>
      </c>
      <c r="G14" s="135">
        <v>3.85E-2</v>
      </c>
      <c r="H14" s="135">
        <v>6.4000000000000001E-2</v>
      </c>
      <c r="I14" s="135">
        <v>4.7E-2</v>
      </c>
      <c r="J14" s="128">
        <v>2.9000000000000001E-2</v>
      </c>
      <c r="K14" s="135">
        <v>4.7699999999999999E-2</v>
      </c>
      <c r="L14" s="135">
        <v>0.1177</v>
      </c>
      <c r="M14" s="135">
        <v>5.0500000000000003E-2</v>
      </c>
      <c r="N14" s="135">
        <v>0.106</v>
      </c>
      <c r="O14" s="135">
        <v>5.7700000000000001E-2</v>
      </c>
      <c r="P14" s="135">
        <v>0</v>
      </c>
      <c r="Q14" s="135">
        <v>2.9000000000000001E-2</v>
      </c>
      <c r="R14" s="135">
        <v>1.9800000000000002E-2</v>
      </c>
      <c r="S14" s="135">
        <v>3.4299999999999997E-2</v>
      </c>
      <c r="T14" s="135">
        <v>9.2799999999999994E-2</v>
      </c>
      <c r="U14" s="135">
        <v>3.5799999999999998E-2</v>
      </c>
      <c r="V14" s="129">
        <v>3.6700000000000003E-2</v>
      </c>
      <c r="W14" s="135">
        <v>9.2200000000000004E-2</v>
      </c>
      <c r="X14" s="135">
        <v>2.6700000000000002E-2</v>
      </c>
      <c r="Y14" s="130">
        <v>2.4199999999999999E-2</v>
      </c>
      <c r="Z14" s="135">
        <v>8.3099999999999993E-2</v>
      </c>
      <c r="AA14" s="135">
        <v>5.1799999999999999E-2</v>
      </c>
      <c r="AB14" s="135">
        <v>1.61E-2</v>
      </c>
      <c r="AC14" s="131">
        <v>1.6500000000000001E-2</v>
      </c>
      <c r="AD14" s="135">
        <v>1.3899999999999999E-2</v>
      </c>
      <c r="AE14" s="135">
        <v>1.4200000000000001E-2</v>
      </c>
      <c r="AF14" s="135">
        <v>6.6E-3</v>
      </c>
      <c r="AG14" s="135">
        <v>0</v>
      </c>
      <c r="AH14" s="132">
        <v>3.6299999999999999E-2</v>
      </c>
      <c r="AI14" s="135">
        <v>2.46E-2</v>
      </c>
      <c r="AJ14" s="133">
        <v>9.9000000000000008E-3</v>
      </c>
    </row>
    <row r="15" spans="1:36" ht="14">
      <c r="A15" s="4" t="s">
        <v>139</v>
      </c>
      <c r="B15" s="35">
        <v>7</v>
      </c>
      <c r="C15" s="36">
        <v>2</v>
      </c>
      <c r="D15" s="28">
        <v>4</v>
      </c>
      <c r="E15" s="36">
        <v>2</v>
      </c>
      <c r="F15" s="36">
        <v>2</v>
      </c>
      <c r="G15" s="36">
        <v>0</v>
      </c>
      <c r="H15" s="36">
        <v>1</v>
      </c>
      <c r="I15" s="36">
        <v>0</v>
      </c>
      <c r="J15" s="29">
        <v>3</v>
      </c>
      <c r="K15" s="36">
        <v>0</v>
      </c>
      <c r="L15" s="36">
        <v>1</v>
      </c>
      <c r="M15" s="36">
        <v>1</v>
      </c>
      <c r="N15" s="36">
        <v>0</v>
      </c>
      <c r="O15" s="36">
        <v>0</v>
      </c>
      <c r="P15" s="36">
        <v>0</v>
      </c>
      <c r="Q15" s="36">
        <v>1</v>
      </c>
      <c r="R15" s="36">
        <v>2</v>
      </c>
      <c r="S15" s="36">
        <v>1</v>
      </c>
      <c r="T15" s="36">
        <v>1</v>
      </c>
      <c r="U15" s="36">
        <v>0</v>
      </c>
      <c r="V15" s="30">
        <v>0</v>
      </c>
      <c r="W15" s="36">
        <v>5</v>
      </c>
      <c r="X15" s="36">
        <v>1</v>
      </c>
      <c r="Y15" s="31">
        <v>0</v>
      </c>
      <c r="Z15" s="36">
        <v>4</v>
      </c>
      <c r="AA15" s="36">
        <v>2</v>
      </c>
      <c r="AB15" s="36">
        <v>0</v>
      </c>
      <c r="AC15" s="32">
        <v>1</v>
      </c>
      <c r="AD15" s="36">
        <v>1</v>
      </c>
      <c r="AE15" s="36">
        <v>0</v>
      </c>
      <c r="AF15" s="36">
        <v>0</v>
      </c>
      <c r="AG15" s="36">
        <v>0</v>
      </c>
      <c r="AH15" s="33">
        <v>0</v>
      </c>
      <c r="AI15" s="36">
        <v>1</v>
      </c>
      <c r="AJ15" s="34">
        <v>0</v>
      </c>
    </row>
    <row r="16" spans="1:36" ht="14">
      <c r="A16" s="4" t="s">
        <v>138</v>
      </c>
      <c r="B16" s="143">
        <v>6.4999999999999997E-3</v>
      </c>
      <c r="C16" s="144">
        <v>4.4000000000000003E-3</v>
      </c>
      <c r="D16" s="136">
        <v>8.6E-3</v>
      </c>
      <c r="E16" s="144">
        <v>1.54E-2</v>
      </c>
      <c r="F16" s="144">
        <v>8.8999999999999999E-3</v>
      </c>
      <c r="G16" s="144">
        <v>0</v>
      </c>
      <c r="H16" s="144">
        <v>3.3999999999999998E-3</v>
      </c>
      <c r="I16" s="144">
        <v>0</v>
      </c>
      <c r="J16" s="137">
        <v>1.14E-2</v>
      </c>
      <c r="K16" s="144">
        <v>0</v>
      </c>
      <c r="L16" s="144">
        <v>1.6E-2</v>
      </c>
      <c r="M16" s="144">
        <v>8.2000000000000007E-3</v>
      </c>
      <c r="N16" s="144">
        <v>0</v>
      </c>
      <c r="O16" s="144">
        <v>0</v>
      </c>
      <c r="P16" s="144">
        <v>0</v>
      </c>
      <c r="Q16" s="144">
        <v>1.14E-2</v>
      </c>
      <c r="R16" s="144">
        <v>1.2500000000000001E-2</v>
      </c>
      <c r="S16" s="144">
        <v>7.4000000000000003E-3</v>
      </c>
      <c r="T16" s="144">
        <v>1.9800000000000002E-2</v>
      </c>
      <c r="U16" s="144">
        <v>0</v>
      </c>
      <c r="V16" s="138">
        <v>0</v>
      </c>
      <c r="W16" s="144">
        <v>1.84E-2</v>
      </c>
      <c r="X16" s="144">
        <v>3.8999999999999998E-3</v>
      </c>
      <c r="Y16" s="139">
        <v>0</v>
      </c>
      <c r="Z16" s="144">
        <v>1.01E-2</v>
      </c>
      <c r="AA16" s="144">
        <v>7.3000000000000001E-3</v>
      </c>
      <c r="AB16" s="144">
        <v>0</v>
      </c>
      <c r="AC16" s="140">
        <v>3.8999999999999998E-3</v>
      </c>
      <c r="AD16" s="144">
        <v>3.7000000000000002E-3</v>
      </c>
      <c r="AE16" s="144">
        <v>0</v>
      </c>
      <c r="AF16" s="144">
        <v>0</v>
      </c>
      <c r="AG16" s="144">
        <v>0</v>
      </c>
      <c r="AH16" s="141">
        <v>0</v>
      </c>
      <c r="AI16" s="144">
        <v>3.0999999999999999E-3</v>
      </c>
      <c r="AJ16" s="142">
        <v>0</v>
      </c>
    </row>
    <row r="17" spans="1:36" ht="14">
      <c r="A17" s="4" t="s">
        <v>140</v>
      </c>
      <c r="B17" s="44">
        <v>18</v>
      </c>
      <c r="C17" s="45">
        <v>9</v>
      </c>
      <c r="D17" s="37">
        <v>8</v>
      </c>
      <c r="E17" s="45">
        <v>3</v>
      </c>
      <c r="F17" s="45">
        <v>13</v>
      </c>
      <c r="G17" s="45">
        <v>2</v>
      </c>
      <c r="H17" s="45">
        <v>0</v>
      </c>
      <c r="I17" s="45">
        <v>0</v>
      </c>
      <c r="J17" s="38">
        <v>1</v>
      </c>
      <c r="K17" s="45">
        <v>0</v>
      </c>
      <c r="L17" s="45">
        <v>0</v>
      </c>
      <c r="M17" s="45">
        <v>7</v>
      </c>
      <c r="N17" s="45">
        <v>0</v>
      </c>
      <c r="O17" s="45">
        <v>1</v>
      </c>
      <c r="P17" s="45">
        <v>0</v>
      </c>
      <c r="Q17" s="45">
        <v>0</v>
      </c>
      <c r="R17" s="45">
        <v>2</v>
      </c>
      <c r="S17" s="45">
        <v>1</v>
      </c>
      <c r="T17" s="45">
        <v>0</v>
      </c>
      <c r="U17" s="45">
        <v>1</v>
      </c>
      <c r="V17" s="39">
        <v>5</v>
      </c>
      <c r="W17" s="45">
        <v>8</v>
      </c>
      <c r="X17" s="45">
        <v>2</v>
      </c>
      <c r="Y17" s="40">
        <v>8</v>
      </c>
      <c r="Z17" s="45">
        <v>12</v>
      </c>
      <c r="AA17" s="45">
        <v>4</v>
      </c>
      <c r="AB17" s="45">
        <v>0</v>
      </c>
      <c r="AC17" s="41">
        <v>2</v>
      </c>
      <c r="AD17" s="45">
        <v>2</v>
      </c>
      <c r="AE17" s="45">
        <v>0</v>
      </c>
      <c r="AF17" s="45">
        <v>1</v>
      </c>
      <c r="AG17" s="45">
        <v>0</v>
      </c>
      <c r="AH17" s="42">
        <v>3</v>
      </c>
      <c r="AI17" s="45">
        <v>4</v>
      </c>
      <c r="AJ17" s="43">
        <v>5</v>
      </c>
    </row>
    <row r="18" spans="1:36" ht="14">
      <c r="A18" s="4" t="s">
        <v>138</v>
      </c>
      <c r="B18" s="152">
        <v>1.7399999999999999E-2</v>
      </c>
      <c r="C18" s="153">
        <v>1.78E-2</v>
      </c>
      <c r="D18" s="145">
        <v>1.7000000000000001E-2</v>
      </c>
      <c r="E18" s="153">
        <v>2.52E-2</v>
      </c>
      <c r="F18" s="153">
        <v>7.4499999999999997E-2</v>
      </c>
      <c r="G18" s="153">
        <v>9.7000000000000003E-3</v>
      </c>
      <c r="H18" s="153">
        <v>0</v>
      </c>
      <c r="I18" s="153">
        <v>0</v>
      </c>
      <c r="J18" s="146">
        <v>2.3E-3</v>
      </c>
      <c r="K18" s="153">
        <v>5.0000000000000001E-3</v>
      </c>
      <c r="L18" s="153">
        <v>0</v>
      </c>
      <c r="M18" s="153">
        <v>5.6099999999999997E-2</v>
      </c>
      <c r="N18" s="153">
        <v>0</v>
      </c>
      <c r="O18" s="153">
        <v>7.4999999999999997E-3</v>
      </c>
      <c r="P18" s="153">
        <v>0</v>
      </c>
      <c r="Q18" s="153">
        <v>0</v>
      </c>
      <c r="R18" s="153">
        <v>1.5299999999999999E-2</v>
      </c>
      <c r="S18" s="153">
        <v>6.1000000000000004E-3</v>
      </c>
      <c r="T18" s="153">
        <v>0</v>
      </c>
      <c r="U18" s="153">
        <v>1.4999999999999999E-2</v>
      </c>
      <c r="V18" s="147">
        <v>5.8799999999999998E-2</v>
      </c>
      <c r="W18" s="153">
        <v>2.8899999999999999E-2</v>
      </c>
      <c r="X18" s="153">
        <v>5.4999999999999997E-3</v>
      </c>
      <c r="Y18" s="148">
        <v>2.2499999999999999E-2</v>
      </c>
      <c r="Z18" s="153">
        <v>3.3399999999999999E-2</v>
      </c>
      <c r="AA18" s="153">
        <v>1.5800000000000002E-2</v>
      </c>
      <c r="AB18" s="153">
        <v>0</v>
      </c>
      <c r="AC18" s="149">
        <v>5.7999999999999996E-3</v>
      </c>
      <c r="AD18" s="153">
        <v>4.4000000000000003E-3</v>
      </c>
      <c r="AE18" s="153">
        <v>0</v>
      </c>
      <c r="AF18" s="153">
        <v>2.35E-2</v>
      </c>
      <c r="AG18" s="153">
        <v>0</v>
      </c>
      <c r="AH18" s="150">
        <v>4.6199999999999998E-2</v>
      </c>
      <c r="AI18" s="153">
        <v>8.6E-3</v>
      </c>
      <c r="AJ18" s="151">
        <v>1.21E-2</v>
      </c>
    </row>
    <row r="19" spans="1:36" ht="14">
      <c r="A19" s="4" t="s">
        <v>141</v>
      </c>
      <c r="B19" s="53">
        <v>13</v>
      </c>
      <c r="C19" s="54">
        <v>6</v>
      </c>
      <c r="D19" s="46">
        <v>6</v>
      </c>
      <c r="E19" s="54">
        <v>4</v>
      </c>
      <c r="F19" s="54">
        <v>3</v>
      </c>
      <c r="G19" s="54">
        <v>3</v>
      </c>
      <c r="H19" s="54">
        <v>1</v>
      </c>
      <c r="I19" s="54">
        <v>1</v>
      </c>
      <c r="J19" s="47">
        <v>1</v>
      </c>
      <c r="K19" s="54">
        <v>1</v>
      </c>
      <c r="L19" s="54">
        <v>2</v>
      </c>
      <c r="M19" s="54">
        <v>0</v>
      </c>
      <c r="N19" s="54">
        <v>0</v>
      </c>
      <c r="O19" s="54">
        <v>0</v>
      </c>
      <c r="P19" s="54">
        <v>0</v>
      </c>
      <c r="Q19" s="54">
        <v>0</v>
      </c>
      <c r="R19" s="54">
        <v>4</v>
      </c>
      <c r="S19" s="54">
        <v>1</v>
      </c>
      <c r="T19" s="54">
        <v>1</v>
      </c>
      <c r="U19" s="54">
        <v>0</v>
      </c>
      <c r="V19" s="48">
        <v>3</v>
      </c>
      <c r="W19" s="54">
        <v>9</v>
      </c>
      <c r="X19" s="54">
        <v>0</v>
      </c>
      <c r="Y19" s="49">
        <v>3</v>
      </c>
      <c r="Z19" s="54">
        <v>6</v>
      </c>
      <c r="AA19" s="54">
        <v>2</v>
      </c>
      <c r="AB19" s="54">
        <v>2</v>
      </c>
      <c r="AC19" s="50">
        <v>2</v>
      </c>
      <c r="AD19" s="54">
        <v>0</v>
      </c>
      <c r="AE19" s="54">
        <v>5</v>
      </c>
      <c r="AF19" s="54">
        <v>0</v>
      </c>
      <c r="AG19" s="54">
        <v>0</v>
      </c>
      <c r="AH19" s="51">
        <v>0</v>
      </c>
      <c r="AI19" s="54">
        <v>0</v>
      </c>
      <c r="AJ19" s="52">
        <v>4</v>
      </c>
    </row>
    <row r="20" spans="1:36" ht="14">
      <c r="A20" s="4" t="s">
        <v>138</v>
      </c>
      <c r="B20" s="161">
        <v>1.23E-2</v>
      </c>
      <c r="C20" s="162">
        <v>1.24E-2</v>
      </c>
      <c r="D20" s="154">
        <v>1.2200000000000001E-2</v>
      </c>
      <c r="E20" s="162">
        <v>3.2399999999999998E-2</v>
      </c>
      <c r="F20" s="162">
        <v>1.9400000000000001E-2</v>
      </c>
      <c r="G20" s="162">
        <v>1.6500000000000001E-2</v>
      </c>
      <c r="H20" s="162">
        <v>6.7000000000000002E-3</v>
      </c>
      <c r="I20" s="162">
        <v>6.6E-3</v>
      </c>
      <c r="J20" s="155">
        <v>2.3999999999999998E-3</v>
      </c>
      <c r="K20" s="162">
        <v>1.2500000000000001E-2</v>
      </c>
      <c r="L20" s="162">
        <v>2.87E-2</v>
      </c>
      <c r="M20" s="162">
        <v>0</v>
      </c>
      <c r="N20" s="162">
        <v>0</v>
      </c>
      <c r="O20" s="162">
        <v>0</v>
      </c>
      <c r="P20" s="162">
        <v>0</v>
      </c>
      <c r="Q20" s="162">
        <v>0</v>
      </c>
      <c r="R20" s="162">
        <v>3.1800000000000002E-2</v>
      </c>
      <c r="S20" s="162">
        <v>6.7999999999999996E-3</v>
      </c>
      <c r="T20" s="162">
        <v>1.23E-2</v>
      </c>
      <c r="U20" s="162">
        <v>4.3E-3</v>
      </c>
      <c r="V20" s="156">
        <v>3.8100000000000002E-2</v>
      </c>
      <c r="W20" s="162">
        <v>3.1E-2</v>
      </c>
      <c r="X20" s="162">
        <v>1.1000000000000001E-3</v>
      </c>
      <c r="Y20" s="157">
        <v>9.5999999999999992E-3</v>
      </c>
      <c r="Z20" s="162">
        <v>1.7100000000000001E-2</v>
      </c>
      <c r="AA20" s="162">
        <v>9.2999999999999992E-3</v>
      </c>
      <c r="AB20" s="162">
        <v>1.35E-2</v>
      </c>
      <c r="AC20" s="158">
        <v>8.0999999999999996E-3</v>
      </c>
      <c r="AD20" s="162">
        <v>8.9999999999999998E-4</v>
      </c>
      <c r="AE20" s="162">
        <v>1.52E-2</v>
      </c>
      <c r="AF20" s="162">
        <v>0</v>
      </c>
      <c r="AG20" s="162">
        <v>0</v>
      </c>
      <c r="AH20" s="159">
        <v>0</v>
      </c>
      <c r="AI20" s="162">
        <v>6.9999999999999999E-4</v>
      </c>
      <c r="AJ20" s="160">
        <v>1.0200000000000001E-2</v>
      </c>
    </row>
    <row r="21" spans="1:36" ht="14">
      <c r="A21" s="4" t="s">
        <v>142</v>
      </c>
      <c r="B21" s="62">
        <v>13</v>
      </c>
      <c r="C21" s="63">
        <v>8</v>
      </c>
      <c r="D21" s="55">
        <v>5</v>
      </c>
      <c r="E21" s="63">
        <v>5</v>
      </c>
      <c r="F21" s="63">
        <v>4</v>
      </c>
      <c r="G21" s="63">
        <v>3</v>
      </c>
      <c r="H21" s="63">
        <v>0</v>
      </c>
      <c r="I21" s="63">
        <v>0</v>
      </c>
      <c r="J21" s="56">
        <v>1</v>
      </c>
      <c r="K21" s="63">
        <v>2</v>
      </c>
      <c r="L21" s="63">
        <v>0</v>
      </c>
      <c r="M21" s="63">
        <v>3</v>
      </c>
      <c r="N21" s="63">
        <v>2</v>
      </c>
      <c r="O21" s="63">
        <v>0</v>
      </c>
      <c r="P21" s="63">
        <v>0</v>
      </c>
      <c r="Q21" s="63">
        <v>0</v>
      </c>
      <c r="R21" s="63">
        <v>0</v>
      </c>
      <c r="S21" s="63">
        <v>2</v>
      </c>
      <c r="T21" s="63">
        <v>1</v>
      </c>
      <c r="U21" s="63">
        <v>1</v>
      </c>
      <c r="V21" s="57">
        <v>3</v>
      </c>
      <c r="W21" s="63">
        <v>3</v>
      </c>
      <c r="X21" s="63">
        <v>1</v>
      </c>
      <c r="Y21" s="58">
        <v>9</v>
      </c>
      <c r="Z21" s="63">
        <v>0</v>
      </c>
      <c r="AA21" s="63">
        <v>4</v>
      </c>
      <c r="AB21" s="63">
        <v>5</v>
      </c>
      <c r="AC21" s="59">
        <v>3</v>
      </c>
      <c r="AD21" s="63">
        <v>2</v>
      </c>
      <c r="AE21" s="63">
        <v>3</v>
      </c>
      <c r="AF21" s="63">
        <v>3</v>
      </c>
      <c r="AG21" s="63">
        <v>0</v>
      </c>
      <c r="AH21" s="60">
        <v>1</v>
      </c>
      <c r="AI21" s="63">
        <v>6</v>
      </c>
      <c r="AJ21" s="61">
        <v>1</v>
      </c>
    </row>
    <row r="22" spans="1:36" ht="14">
      <c r="A22" s="4" t="s">
        <v>138</v>
      </c>
      <c r="B22" s="170">
        <v>1.2500000000000001E-2</v>
      </c>
      <c r="C22" s="171">
        <v>1.49E-2</v>
      </c>
      <c r="D22" s="163">
        <v>9.7999999999999997E-3</v>
      </c>
      <c r="E22" s="171">
        <v>4.2200000000000001E-2</v>
      </c>
      <c r="F22" s="171">
        <v>2.5100000000000001E-2</v>
      </c>
      <c r="G22" s="171">
        <v>1.7399999999999999E-2</v>
      </c>
      <c r="H22" s="171">
        <v>0</v>
      </c>
      <c r="I22" s="171">
        <v>0</v>
      </c>
      <c r="J22" s="164">
        <v>3.2000000000000002E-3</v>
      </c>
      <c r="K22" s="171">
        <v>1.6799999999999999E-2</v>
      </c>
      <c r="L22" s="171">
        <v>0</v>
      </c>
      <c r="M22" s="171">
        <v>1.9800000000000002E-2</v>
      </c>
      <c r="N22" s="171">
        <v>4.7800000000000002E-2</v>
      </c>
      <c r="O22" s="171">
        <v>0</v>
      </c>
      <c r="P22" s="171">
        <v>0</v>
      </c>
      <c r="Q22" s="171">
        <v>0</v>
      </c>
      <c r="R22" s="171">
        <v>0</v>
      </c>
      <c r="S22" s="171">
        <v>2.1100000000000001E-2</v>
      </c>
      <c r="T22" s="171">
        <v>1.1299999999999999E-2</v>
      </c>
      <c r="U22" s="171">
        <v>8.6E-3</v>
      </c>
      <c r="V22" s="165">
        <v>3.9600000000000003E-2</v>
      </c>
      <c r="W22" s="171">
        <v>9.1000000000000004E-3</v>
      </c>
      <c r="X22" s="171">
        <v>4.4000000000000003E-3</v>
      </c>
      <c r="Y22" s="166">
        <v>2.5499999999999998E-2</v>
      </c>
      <c r="Z22" s="171">
        <v>0</v>
      </c>
      <c r="AA22" s="171">
        <v>1.7899999999999999E-2</v>
      </c>
      <c r="AB22" s="171">
        <v>3.8899999999999997E-2</v>
      </c>
      <c r="AC22" s="167">
        <v>1.2E-2</v>
      </c>
      <c r="AD22" s="171">
        <v>6.3E-3</v>
      </c>
      <c r="AE22" s="171">
        <v>7.7999999999999996E-3</v>
      </c>
      <c r="AF22" s="171">
        <v>4.3499999999999997E-2</v>
      </c>
      <c r="AG22" s="171">
        <v>0</v>
      </c>
      <c r="AH22" s="168">
        <v>1.0800000000000001E-2</v>
      </c>
      <c r="AI22" s="171">
        <v>1.4E-2</v>
      </c>
      <c r="AJ22" s="169">
        <v>1.9E-3</v>
      </c>
    </row>
    <row r="23" spans="1:36" ht="14">
      <c r="A23" s="4" t="s">
        <v>143</v>
      </c>
      <c r="B23" s="71">
        <v>47</v>
      </c>
      <c r="C23" s="72">
        <v>29</v>
      </c>
      <c r="D23" s="64">
        <v>18</v>
      </c>
      <c r="E23" s="72">
        <v>8</v>
      </c>
      <c r="F23" s="72">
        <v>10</v>
      </c>
      <c r="G23" s="72">
        <v>10</v>
      </c>
      <c r="H23" s="72">
        <v>7</v>
      </c>
      <c r="I23" s="72">
        <v>8</v>
      </c>
      <c r="J23" s="65">
        <v>4</v>
      </c>
      <c r="K23" s="72">
        <v>8</v>
      </c>
      <c r="L23" s="72">
        <v>5</v>
      </c>
      <c r="M23" s="72">
        <v>3</v>
      </c>
      <c r="N23" s="72">
        <v>1</v>
      </c>
      <c r="O23" s="72">
        <v>5</v>
      </c>
      <c r="P23" s="72">
        <v>0</v>
      </c>
      <c r="Q23" s="72">
        <v>1</v>
      </c>
      <c r="R23" s="72">
        <v>12</v>
      </c>
      <c r="S23" s="72">
        <v>3</v>
      </c>
      <c r="T23" s="72">
        <v>0</v>
      </c>
      <c r="U23" s="72">
        <v>6</v>
      </c>
      <c r="V23" s="66">
        <v>3</v>
      </c>
      <c r="W23" s="72">
        <v>17</v>
      </c>
      <c r="X23" s="72">
        <v>17</v>
      </c>
      <c r="Y23" s="67">
        <v>7</v>
      </c>
      <c r="Z23" s="72">
        <v>20</v>
      </c>
      <c r="AA23" s="72">
        <v>6</v>
      </c>
      <c r="AB23" s="72">
        <v>9</v>
      </c>
      <c r="AC23" s="68">
        <v>12</v>
      </c>
      <c r="AD23" s="72">
        <v>10</v>
      </c>
      <c r="AE23" s="72">
        <v>9</v>
      </c>
      <c r="AF23" s="72">
        <v>3</v>
      </c>
      <c r="AG23" s="72">
        <v>0</v>
      </c>
      <c r="AH23" s="69">
        <v>0</v>
      </c>
      <c r="AI23" s="72">
        <v>14</v>
      </c>
      <c r="AJ23" s="70">
        <v>7</v>
      </c>
    </row>
    <row r="24" spans="1:36" ht="14">
      <c r="A24" s="4" t="s">
        <v>138</v>
      </c>
      <c r="B24" s="179">
        <v>4.5699999999999998E-2</v>
      </c>
      <c r="C24" s="180">
        <v>5.5599999999999997E-2</v>
      </c>
      <c r="D24" s="172">
        <v>3.5299999999999998E-2</v>
      </c>
      <c r="E24" s="180">
        <v>6.7400000000000002E-2</v>
      </c>
      <c r="F24" s="180">
        <v>6.0400000000000002E-2</v>
      </c>
      <c r="G24" s="180">
        <v>6.0400000000000002E-2</v>
      </c>
      <c r="H24" s="180">
        <v>3.5499999999999997E-2</v>
      </c>
      <c r="I24" s="180">
        <v>5.2200000000000003E-2</v>
      </c>
      <c r="J24" s="173">
        <v>1.83E-2</v>
      </c>
      <c r="K24" s="180">
        <v>8.1900000000000001E-2</v>
      </c>
      <c r="L24" s="180">
        <v>6.3600000000000004E-2</v>
      </c>
      <c r="M24" s="180">
        <v>2.35E-2</v>
      </c>
      <c r="N24" s="180">
        <v>1.5699999999999999E-2</v>
      </c>
      <c r="O24" s="180">
        <v>4.3999999999999997E-2</v>
      </c>
      <c r="P24" s="180">
        <v>0</v>
      </c>
      <c r="Q24" s="180">
        <v>1.61E-2</v>
      </c>
      <c r="R24" s="180">
        <v>8.6599999999999996E-2</v>
      </c>
      <c r="S24" s="180">
        <v>3.5299999999999998E-2</v>
      </c>
      <c r="T24" s="180">
        <v>0</v>
      </c>
      <c r="U24" s="180">
        <v>6.59E-2</v>
      </c>
      <c r="V24" s="174">
        <v>3.6299999999999999E-2</v>
      </c>
      <c r="W24" s="180">
        <v>6.0400000000000002E-2</v>
      </c>
      <c r="X24" s="180">
        <v>4.8899999999999999E-2</v>
      </c>
      <c r="Y24" s="175">
        <v>2.0199999999999999E-2</v>
      </c>
      <c r="Z24" s="180">
        <v>5.4899999999999997E-2</v>
      </c>
      <c r="AA24" s="180">
        <v>2.2599999999999999E-2</v>
      </c>
      <c r="AB24" s="180">
        <v>7.1599999999999997E-2</v>
      </c>
      <c r="AC24" s="176">
        <v>4.2599999999999999E-2</v>
      </c>
      <c r="AD24" s="180">
        <v>2.8199999999999999E-2</v>
      </c>
      <c r="AE24" s="180">
        <v>2.5600000000000001E-2</v>
      </c>
      <c r="AF24" s="180">
        <v>4.7500000000000001E-2</v>
      </c>
      <c r="AG24" s="180">
        <v>0</v>
      </c>
      <c r="AH24" s="177">
        <v>0</v>
      </c>
      <c r="AI24" s="180">
        <v>3.2599999999999997E-2</v>
      </c>
      <c r="AJ24" s="178">
        <v>1.6899999999999998E-2</v>
      </c>
    </row>
    <row r="25" spans="1:36" ht="14">
      <c r="A25" s="4" t="s">
        <v>144</v>
      </c>
      <c r="B25" s="80">
        <v>36</v>
      </c>
      <c r="C25" s="81">
        <v>19</v>
      </c>
      <c r="D25" s="73">
        <v>17</v>
      </c>
      <c r="E25" s="81">
        <v>12</v>
      </c>
      <c r="F25" s="81">
        <v>6</v>
      </c>
      <c r="G25" s="81">
        <v>4</v>
      </c>
      <c r="H25" s="81">
        <v>5</v>
      </c>
      <c r="I25" s="81">
        <v>8</v>
      </c>
      <c r="J25" s="74">
        <v>2</v>
      </c>
      <c r="K25" s="81">
        <v>3</v>
      </c>
      <c r="L25" s="81">
        <v>0</v>
      </c>
      <c r="M25" s="81">
        <v>8</v>
      </c>
      <c r="N25" s="81">
        <v>2</v>
      </c>
      <c r="O25" s="81">
        <v>2</v>
      </c>
      <c r="P25" s="81">
        <v>2</v>
      </c>
      <c r="Q25" s="81">
        <v>1</v>
      </c>
      <c r="R25" s="81">
        <v>6</v>
      </c>
      <c r="S25" s="81">
        <v>2</v>
      </c>
      <c r="T25" s="81">
        <v>6</v>
      </c>
      <c r="U25" s="81">
        <v>2</v>
      </c>
      <c r="V25" s="75">
        <v>2</v>
      </c>
      <c r="W25" s="81">
        <v>9</v>
      </c>
      <c r="X25" s="81">
        <v>5</v>
      </c>
      <c r="Y25" s="76">
        <v>13</v>
      </c>
      <c r="Z25" s="81">
        <v>15</v>
      </c>
      <c r="AA25" s="81">
        <v>12</v>
      </c>
      <c r="AB25" s="81">
        <v>2</v>
      </c>
      <c r="AC25" s="77">
        <v>7</v>
      </c>
      <c r="AD25" s="81">
        <v>8</v>
      </c>
      <c r="AE25" s="81">
        <v>12</v>
      </c>
      <c r="AF25" s="81">
        <v>0</v>
      </c>
      <c r="AG25" s="81">
        <v>1</v>
      </c>
      <c r="AH25" s="78">
        <v>3</v>
      </c>
      <c r="AI25" s="81">
        <v>9</v>
      </c>
      <c r="AJ25" s="79">
        <v>14</v>
      </c>
    </row>
    <row r="26" spans="1:36" ht="14">
      <c r="A26" s="4" t="s">
        <v>138</v>
      </c>
      <c r="B26" s="188">
        <v>3.5400000000000001E-2</v>
      </c>
      <c r="C26" s="189">
        <v>3.5900000000000001E-2</v>
      </c>
      <c r="D26" s="181">
        <v>3.4799999999999998E-2</v>
      </c>
      <c r="E26" s="189">
        <v>0.1026</v>
      </c>
      <c r="F26" s="189">
        <v>3.5299999999999998E-2</v>
      </c>
      <c r="G26" s="189">
        <v>2.4299999999999999E-2</v>
      </c>
      <c r="H26" s="189">
        <v>2.4799999999999999E-2</v>
      </c>
      <c r="I26" s="189">
        <v>5.1799999999999999E-2</v>
      </c>
      <c r="J26" s="182">
        <v>8.6999999999999994E-3</v>
      </c>
      <c r="K26" s="189">
        <v>2.6599999999999999E-2</v>
      </c>
      <c r="L26" s="189">
        <v>6.4000000000000003E-3</v>
      </c>
      <c r="M26" s="189">
        <v>5.6800000000000003E-2</v>
      </c>
      <c r="N26" s="189">
        <v>5.5899999999999998E-2</v>
      </c>
      <c r="O26" s="189">
        <v>1.6199999999999999E-2</v>
      </c>
      <c r="P26" s="189">
        <v>8.3000000000000004E-2</v>
      </c>
      <c r="Q26" s="189">
        <v>1.61E-2</v>
      </c>
      <c r="R26" s="189">
        <v>4.02E-2</v>
      </c>
      <c r="S26" s="189">
        <v>1.89E-2</v>
      </c>
      <c r="T26" s="189">
        <v>0.1313</v>
      </c>
      <c r="U26" s="189">
        <v>1.9300000000000001E-2</v>
      </c>
      <c r="V26" s="183">
        <v>2.6200000000000001E-2</v>
      </c>
      <c r="W26" s="189">
        <v>3.0700000000000002E-2</v>
      </c>
      <c r="X26" s="189">
        <v>1.46E-2</v>
      </c>
      <c r="Y26" s="184">
        <v>3.78E-2</v>
      </c>
      <c r="Z26" s="189">
        <v>4.1399999999999999E-2</v>
      </c>
      <c r="AA26" s="189">
        <v>4.8399999999999999E-2</v>
      </c>
      <c r="AB26" s="189">
        <v>1.7600000000000001E-2</v>
      </c>
      <c r="AC26" s="185">
        <v>2.3900000000000001E-2</v>
      </c>
      <c r="AD26" s="189">
        <v>2.3E-2</v>
      </c>
      <c r="AE26" s="189">
        <v>3.4200000000000001E-2</v>
      </c>
      <c r="AF26" s="189">
        <v>0</v>
      </c>
      <c r="AG26" s="189">
        <v>5.5300000000000002E-2</v>
      </c>
      <c r="AH26" s="186">
        <v>5.04E-2</v>
      </c>
      <c r="AI26" s="189">
        <v>2.12E-2</v>
      </c>
      <c r="AJ26" s="187">
        <v>3.4299999999999997E-2</v>
      </c>
    </row>
    <row r="27" spans="1:36" ht="14">
      <c r="A27" s="4" t="s">
        <v>145</v>
      </c>
      <c r="B27" s="89">
        <v>40</v>
      </c>
      <c r="C27" s="90">
        <v>28</v>
      </c>
      <c r="D27" s="82">
        <v>12</v>
      </c>
      <c r="E27" s="90">
        <v>5</v>
      </c>
      <c r="F27" s="90">
        <v>11</v>
      </c>
      <c r="G27" s="90">
        <v>14</v>
      </c>
      <c r="H27" s="90">
        <v>5</v>
      </c>
      <c r="I27" s="90">
        <v>2</v>
      </c>
      <c r="J27" s="83">
        <v>3</v>
      </c>
      <c r="K27" s="90">
        <v>6</v>
      </c>
      <c r="L27" s="90">
        <v>1</v>
      </c>
      <c r="M27" s="90">
        <v>5</v>
      </c>
      <c r="N27" s="90">
        <v>0</v>
      </c>
      <c r="O27" s="90">
        <v>4</v>
      </c>
      <c r="P27" s="90">
        <v>4</v>
      </c>
      <c r="Q27" s="90">
        <v>5</v>
      </c>
      <c r="R27" s="90">
        <v>3</v>
      </c>
      <c r="S27" s="90">
        <v>3</v>
      </c>
      <c r="T27" s="90">
        <v>2</v>
      </c>
      <c r="U27" s="90">
        <v>2</v>
      </c>
      <c r="V27" s="84">
        <v>4</v>
      </c>
      <c r="W27" s="90">
        <v>14</v>
      </c>
      <c r="X27" s="90">
        <v>9</v>
      </c>
      <c r="Y27" s="85">
        <v>16</v>
      </c>
      <c r="Z27" s="90">
        <v>15</v>
      </c>
      <c r="AA27" s="90">
        <v>7</v>
      </c>
      <c r="AB27" s="90">
        <v>5</v>
      </c>
      <c r="AC27" s="86">
        <v>13</v>
      </c>
      <c r="AD27" s="90">
        <v>6</v>
      </c>
      <c r="AE27" s="90">
        <v>16</v>
      </c>
      <c r="AF27" s="90">
        <v>2</v>
      </c>
      <c r="AG27" s="90">
        <v>0</v>
      </c>
      <c r="AH27" s="87">
        <v>2</v>
      </c>
      <c r="AI27" s="90">
        <v>9</v>
      </c>
      <c r="AJ27" s="88">
        <v>20</v>
      </c>
    </row>
    <row r="28" spans="1:36" ht="14">
      <c r="A28" s="4" t="s">
        <v>138</v>
      </c>
      <c r="B28" s="197">
        <v>3.9100000000000003E-2</v>
      </c>
      <c r="C28" s="198">
        <v>5.3800000000000001E-2</v>
      </c>
      <c r="D28" s="190">
        <v>2.3699999999999999E-2</v>
      </c>
      <c r="E28" s="198">
        <v>4.7800000000000002E-2</v>
      </c>
      <c r="F28" s="198">
        <v>6.25E-2</v>
      </c>
      <c r="G28" s="198">
        <v>8.7300000000000003E-2</v>
      </c>
      <c r="H28" s="198">
        <v>2.5399999999999999E-2</v>
      </c>
      <c r="I28" s="198">
        <v>1.24E-2</v>
      </c>
      <c r="J28" s="191">
        <v>1.2200000000000001E-2</v>
      </c>
      <c r="K28" s="198">
        <v>6.7500000000000004E-2</v>
      </c>
      <c r="L28" s="198">
        <v>1.61E-2</v>
      </c>
      <c r="M28" s="198">
        <v>3.8399999999999997E-2</v>
      </c>
      <c r="N28" s="198">
        <v>0</v>
      </c>
      <c r="O28" s="198">
        <v>3.3799999999999997E-2</v>
      </c>
      <c r="P28" s="198">
        <v>0.155</v>
      </c>
      <c r="Q28" s="198">
        <v>5.2600000000000001E-2</v>
      </c>
      <c r="R28" s="198">
        <v>2.0400000000000001E-2</v>
      </c>
      <c r="S28" s="198">
        <v>3.5799999999999998E-2</v>
      </c>
      <c r="T28" s="198">
        <v>4.5100000000000001E-2</v>
      </c>
      <c r="U28" s="198">
        <v>2.4E-2</v>
      </c>
      <c r="V28" s="192">
        <v>5.0200000000000002E-2</v>
      </c>
      <c r="W28" s="198">
        <v>4.8899999999999999E-2</v>
      </c>
      <c r="X28" s="198">
        <v>2.7400000000000001E-2</v>
      </c>
      <c r="Y28" s="193">
        <v>4.6899999999999997E-2</v>
      </c>
      <c r="Z28" s="198">
        <v>4.1599999999999998E-2</v>
      </c>
      <c r="AA28" s="198">
        <v>2.7400000000000001E-2</v>
      </c>
      <c r="AB28" s="198">
        <v>3.7100000000000001E-2</v>
      </c>
      <c r="AC28" s="194">
        <v>4.7300000000000002E-2</v>
      </c>
      <c r="AD28" s="198">
        <v>1.8100000000000002E-2</v>
      </c>
      <c r="AE28" s="198">
        <v>4.7199999999999999E-2</v>
      </c>
      <c r="AF28" s="198">
        <v>3.3700000000000001E-2</v>
      </c>
      <c r="AG28" s="198">
        <v>0</v>
      </c>
      <c r="AH28" s="195">
        <v>2.9600000000000001E-2</v>
      </c>
      <c r="AI28" s="198">
        <v>2.0799999999999999E-2</v>
      </c>
      <c r="AJ28" s="196">
        <v>4.9799999999999997E-2</v>
      </c>
    </row>
    <row r="29" spans="1:36" ht="14">
      <c r="A29" s="4" t="s">
        <v>146</v>
      </c>
      <c r="B29" s="98">
        <v>68</v>
      </c>
      <c r="C29" s="99">
        <v>35</v>
      </c>
      <c r="D29" s="91">
        <v>32</v>
      </c>
      <c r="E29" s="99">
        <v>8</v>
      </c>
      <c r="F29" s="99">
        <v>21</v>
      </c>
      <c r="G29" s="99">
        <v>13</v>
      </c>
      <c r="H29" s="99">
        <v>8</v>
      </c>
      <c r="I29" s="99">
        <v>11</v>
      </c>
      <c r="J29" s="92">
        <v>6</v>
      </c>
      <c r="K29" s="99">
        <v>6</v>
      </c>
      <c r="L29" s="99">
        <v>5</v>
      </c>
      <c r="M29" s="99">
        <v>16</v>
      </c>
      <c r="N29" s="99">
        <v>2</v>
      </c>
      <c r="O29" s="99">
        <v>4</v>
      </c>
      <c r="P29" s="99">
        <v>0</v>
      </c>
      <c r="Q29" s="99">
        <v>2</v>
      </c>
      <c r="R29" s="99">
        <v>12</v>
      </c>
      <c r="S29" s="99">
        <v>5</v>
      </c>
      <c r="T29" s="99">
        <v>3</v>
      </c>
      <c r="U29" s="99">
        <v>11</v>
      </c>
      <c r="V29" s="93">
        <v>2</v>
      </c>
      <c r="W29" s="99">
        <v>21</v>
      </c>
      <c r="X29" s="99">
        <v>12</v>
      </c>
      <c r="Y29" s="94">
        <v>27</v>
      </c>
      <c r="Z29" s="99">
        <v>21</v>
      </c>
      <c r="AA29" s="99">
        <v>22</v>
      </c>
      <c r="AB29" s="99">
        <v>6</v>
      </c>
      <c r="AC29" s="95">
        <v>19</v>
      </c>
      <c r="AD29" s="99">
        <v>21</v>
      </c>
      <c r="AE29" s="99">
        <v>27</v>
      </c>
      <c r="AF29" s="99">
        <v>2</v>
      </c>
      <c r="AG29" s="99">
        <v>1</v>
      </c>
      <c r="AH29" s="96">
        <v>3</v>
      </c>
      <c r="AI29" s="99">
        <v>26</v>
      </c>
      <c r="AJ29" s="97">
        <v>26</v>
      </c>
    </row>
    <row r="30" spans="1:36" ht="14">
      <c r="A30" s="4" t="s">
        <v>138</v>
      </c>
      <c r="B30" s="206">
        <v>6.6199999999999995E-2</v>
      </c>
      <c r="C30" s="207">
        <v>6.7400000000000002E-2</v>
      </c>
      <c r="D30" s="199">
        <v>6.5000000000000002E-2</v>
      </c>
      <c r="E30" s="207">
        <v>6.9900000000000004E-2</v>
      </c>
      <c r="F30" s="207">
        <v>0.12509999999999999</v>
      </c>
      <c r="G30" s="207">
        <v>7.8899999999999998E-2</v>
      </c>
      <c r="H30" s="207">
        <v>4.58E-2</v>
      </c>
      <c r="I30" s="207">
        <v>7.2300000000000003E-2</v>
      </c>
      <c r="J30" s="200">
        <v>2.4899999999999999E-2</v>
      </c>
      <c r="K30" s="207">
        <v>5.9299999999999999E-2</v>
      </c>
      <c r="L30" s="207">
        <v>7.2900000000000006E-2</v>
      </c>
      <c r="M30" s="207">
        <v>0.1196</v>
      </c>
      <c r="N30" s="207">
        <v>5.5800000000000002E-2</v>
      </c>
      <c r="O30" s="207">
        <v>3.4299999999999997E-2</v>
      </c>
      <c r="P30" s="207">
        <v>0</v>
      </c>
      <c r="Q30" s="207">
        <v>2.4299999999999999E-2</v>
      </c>
      <c r="R30" s="207">
        <v>8.3500000000000005E-2</v>
      </c>
      <c r="S30" s="207">
        <v>5.2400000000000002E-2</v>
      </c>
      <c r="T30" s="207">
        <v>6.0199999999999997E-2</v>
      </c>
      <c r="U30" s="207">
        <v>0.1202</v>
      </c>
      <c r="V30" s="201">
        <v>2.92E-2</v>
      </c>
      <c r="W30" s="207">
        <v>7.3999999999999996E-2</v>
      </c>
      <c r="X30" s="207">
        <v>3.6299999999999999E-2</v>
      </c>
      <c r="Y30" s="202">
        <v>7.9600000000000004E-2</v>
      </c>
      <c r="Z30" s="207">
        <v>5.7299999999999997E-2</v>
      </c>
      <c r="AA30" s="207">
        <v>8.6900000000000005E-2</v>
      </c>
      <c r="AB30" s="207">
        <v>4.4200000000000003E-2</v>
      </c>
      <c r="AC30" s="203">
        <v>6.9400000000000003E-2</v>
      </c>
      <c r="AD30" s="207">
        <v>5.8900000000000001E-2</v>
      </c>
      <c r="AE30" s="207">
        <v>7.8600000000000003E-2</v>
      </c>
      <c r="AF30" s="207">
        <v>3.4299999999999997E-2</v>
      </c>
      <c r="AG30" s="207">
        <v>3.0300000000000001E-2</v>
      </c>
      <c r="AH30" s="204">
        <v>4.5499999999999999E-2</v>
      </c>
      <c r="AI30" s="207">
        <v>5.9400000000000001E-2</v>
      </c>
      <c r="AJ30" s="205">
        <v>6.4000000000000001E-2</v>
      </c>
    </row>
    <row r="31" spans="1:36" ht="14">
      <c r="A31" s="4" t="s">
        <v>147</v>
      </c>
      <c r="B31" s="107">
        <v>81</v>
      </c>
      <c r="C31" s="108">
        <v>46</v>
      </c>
      <c r="D31" s="100">
        <v>35</v>
      </c>
      <c r="E31" s="108">
        <v>8</v>
      </c>
      <c r="F31" s="108">
        <v>15</v>
      </c>
      <c r="G31" s="108">
        <v>20</v>
      </c>
      <c r="H31" s="108">
        <v>11</v>
      </c>
      <c r="I31" s="108">
        <v>9</v>
      </c>
      <c r="J31" s="101">
        <v>18</v>
      </c>
      <c r="K31" s="108">
        <v>7</v>
      </c>
      <c r="L31" s="108">
        <v>11</v>
      </c>
      <c r="M31" s="108">
        <v>10</v>
      </c>
      <c r="N31" s="108">
        <v>4</v>
      </c>
      <c r="O31" s="108">
        <v>7</v>
      </c>
      <c r="P31" s="108">
        <v>1</v>
      </c>
      <c r="Q31" s="108">
        <v>7</v>
      </c>
      <c r="R31" s="108">
        <v>9</v>
      </c>
      <c r="S31" s="108">
        <v>7</v>
      </c>
      <c r="T31" s="108">
        <v>1</v>
      </c>
      <c r="U31" s="108">
        <v>6</v>
      </c>
      <c r="V31" s="102">
        <v>10</v>
      </c>
      <c r="W31" s="108">
        <v>13</v>
      </c>
      <c r="X31" s="108">
        <v>36</v>
      </c>
      <c r="Y31" s="103">
        <v>31</v>
      </c>
      <c r="Z31" s="108">
        <v>20</v>
      </c>
      <c r="AA31" s="108">
        <v>14</v>
      </c>
      <c r="AB31" s="108">
        <v>14</v>
      </c>
      <c r="AC31" s="104">
        <v>34</v>
      </c>
      <c r="AD31" s="108">
        <v>30</v>
      </c>
      <c r="AE31" s="108">
        <v>28</v>
      </c>
      <c r="AF31" s="108">
        <v>9</v>
      </c>
      <c r="AG31" s="108">
        <v>2</v>
      </c>
      <c r="AH31" s="105">
        <v>4</v>
      </c>
      <c r="AI31" s="108">
        <v>33</v>
      </c>
      <c r="AJ31" s="106">
        <v>39</v>
      </c>
    </row>
    <row r="32" spans="1:36" ht="14">
      <c r="A32" s="4" t="s">
        <v>138</v>
      </c>
      <c r="B32" s="215">
        <v>7.9200000000000007E-2</v>
      </c>
      <c r="C32" s="216">
        <v>8.7599999999999997E-2</v>
      </c>
      <c r="D32" s="208">
        <v>7.0300000000000001E-2</v>
      </c>
      <c r="E32" s="216">
        <v>7.0900000000000005E-2</v>
      </c>
      <c r="F32" s="216">
        <v>8.8300000000000003E-2</v>
      </c>
      <c r="G32" s="216">
        <v>0.11840000000000001</v>
      </c>
      <c r="H32" s="216">
        <v>5.7700000000000001E-2</v>
      </c>
      <c r="I32" s="216">
        <v>6.2700000000000006E-2</v>
      </c>
      <c r="J32" s="209">
        <v>7.6499999999999999E-2</v>
      </c>
      <c r="K32" s="216">
        <v>7.6899999999999996E-2</v>
      </c>
      <c r="L32" s="216">
        <v>0.15490000000000001</v>
      </c>
      <c r="M32" s="216">
        <v>7.8100000000000003E-2</v>
      </c>
      <c r="N32" s="216">
        <v>9.1200000000000003E-2</v>
      </c>
      <c r="O32" s="216">
        <v>6.1699999999999998E-2</v>
      </c>
      <c r="P32" s="216">
        <v>3.2000000000000001E-2</v>
      </c>
      <c r="Q32" s="216">
        <v>7.5600000000000001E-2</v>
      </c>
      <c r="R32" s="216">
        <v>6.54E-2</v>
      </c>
      <c r="S32" s="216">
        <v>7.8200000000000006E-2</v>
      </c>
      <c r="T32" s="216">
        <v>2.4899999999999999E-2</v>
      </c>
      <c r="U32" s="216">
        <v>7.1800000000000003E-2</v>
      </c>
      <c r="V32" s="210">
        <v>0.1188</v>
      </c>
      <c r="W32" s="216">
        <v>4.7E-2</v>
      </c>
      <c r="X32" s="216">
        <v>0.1079</v>
      </c>
      <c r="Y32" s="211">
        <v>9.1200000000000003E-2</v>
      </c>
      <c r="Z32" s="216">
        <v>5.4600000000000003E-2</v>
      </c>
      <c r="AA32" s="216">
        <v>5.5199999999999999E-2</v>
      </c>
      <c r="AB32" s="216">
        <v>0.1075</v>
      </c>
      <c r="AC32" s="212">
        <v>0.11990000000000001</v>
      </c>
      <c r="AD32" s="216">
        <v>8.3500000000000005E-2</v>
      </c>
      <c r="AE32" s="216">
        <v>8.1799999999999998E-2</v>
      </c>
      <c r="AF32" s="216">
        <v>0.15</v>
      </c>
      <c r="AG32" s="216">
        <v>8.14E-2</v>
      </c>
      <c r="AH32" s="213">
        <v>6.9599999999999995E-2</v>
      </c>
      <c r="AI32" s="216">
        <v>7.4399999999999994E-2</v>
      </c>
      <c r="AJ32" s="214">
        <v>9.5500000000000002E-2</v>
      </c>
    </row>
    <row r="33" spans="1:36" ht="14">
      <c r="A33" s="4" t="s">
        <v>148</v>
      </c>
      <c r="B33" s="116">
        <v>650</v>
      </c>
      <c r="C33" s="117">
        <v>312</v>
      </c>
      <c r="D33" s="109">
        <v>338</v>
      </c>
      <c r="E33" s="117">
        <v>48</v>
      </c>
      <c r="F33" s="117">
        <v>79</v>
      </c>
      <c r="G33" s="117">
        <v>90</v>
      </c>
      <c r="H33" s="117">
        <v>136</v>
      </c>
      <c r="I33" s="117">
        <v>104</v>
      </c>
      <c r="J33" s="110">
        <v>192</v>
      </c>
      <c r="K33" s="117">
        <v>57</v>
      </c>
      <c r="L33" s="117">
        <v>39</v>
      </c>
      <c r="M33" s="117">
        <v>73</v>
      </c>
      <c r="N33" s="117">
        <v>26</v>
      </c>
      <c r="O33" s="117">
        <v>84</v>
      </c>
      <c r="P33" s="117">
        <v>21</v>
      </c>
      <c r="Q33" s="117">
        <v>67</v>
      </c>
      <c r="R33" s="117">
        <v>87</v>
      </c>
      <c r="S33" s="117">
        <v>61</v>
      </c>
      <c r="T33" s="117">
        <v>30</v>
      </c>
      <c r="U33" s="117">
        <v>57</v>
      </c>
      <c r="V33" s="111">
        <v>48</v>
      </c>
      <c r="W33" s="117">
        <v>160</v>
      </c>
      <c r="X33" s="117">
        <v>245</v>
      </c>
      <c r="Y33" s="112">
        <v>218</v>
      </c>
      <c r="Z33" s="117">
        <v>222</v>
      </c>
      <c r="AA33" s="117">
        <v>164</v>
      </c>
      <c r="AB33" s="117">
        <v>82</v>
      </c>
      <c r="AC33" s="113">
        <v>183</v>
      </c>
      <c r="AD33" s="117">
        <v>272</v>
      </c>
      <c r="AE33" s="117">
        <v>235</v>
      </c>
      <c r="AF33" s="117">
        <v>41</v>
      </c>
      <c r="AG33" s="117">
        <v>21</v>
      </c>
      <c r="AH33" s="114">
        <v>45</v>
      </c>
      <c r="AI33" s="117">
        <v>324</v>
      </c>
      <c r="AJ33" s="115">
        <v>288</v>
      </c>
    </row>
    <row r="34" spans="1:36" ht="14">
      <c r="A34" s="8" t="s">
        <v>138</v>
      </c>
      <c r="B34" s="225">
        <v>0.63680000000000003</v>
      </c>
      <c r="C34" s="224">
        <v>0.59570000000000001</v>
      </c>
      <c r="D34" s="217">
        <v>0.68010000000000004</v>
      </c>
      <c r="E34" s="224">
        <v>0.4259</v>
      </c>
      <c r="F34" s="224">
        <v>0.46260000000000001</v>
      </c>
      <c r="G34" s="224">
        <v>0.54859999999999998</v>
      </c>
      <c r="H34" s="224">
        <v>0.73670000000000002</v>
      </c>
      <c r="I34" s="224">
        <v>0.69489999999999996</v>
      </c>
      <c r="J34" s="218">
        <v>0.81100000000000005</v>
      </c>
      <c r="K34" s="224">
        <v>0.60580000000000001</v>
      </c>
      <c r="L34" s="224">
        <v>0.52380000000000004</v>
      </c>
      <c r="M34" s="224">
        <v>0.54900000000000004</v>
      </c>
      <c r="N34" s="224">
        <v>0.62770000000000004</v>
      </c>
      <c r="O34" s="224">
        <v>0.74480000000000002</v>
      </c>
      <c r="P34" s="224">
        <v>0.73</v>
      </c>
      <c r="Q34" s="224">
        <v>0.77490000000000003</v>
      </c>
      <c r="R34" s="224">
        <v>0.62450000000000006</v>
      </c>
      <c r="S34" s="224">
        <v>0.70369999999999999</v>
      </c>
      <c r="T34" s="224">
        <v>0.60240000000000005</v>
      </c>
      <c r="U34" s="224">
        <v>0.6351</v>
      </c>
      <c r="V34" s="219">
        <v>0.56599999999999995</v>
      </c>
      <c r="W34" s="224">
        <v>0.55930000000000002</v>
      </c>
      <c r="X34" s="224">
        <v>0.72319999999999995</v>
      </c>
      <c r="Y34" s="220">
        <v>0.64249999999999996</v>
      </c>
      <c r="Z34" s="224">
        <v>0.60650000000000004</v>
      </c>
      <c r="AA34" s="224">
        <v>0.65739999999999998</v>
      </c>
      <c r="AB34" s="224">
        <v>0.65349999999999997</v>
      </c>
      <c r="AC34" s="221">
        <v>0.65059999999999996</v>
      </c>
      <c r="AD34" s="224">
        <v>0.75900000000000001</v>
      </c>
      <c r="AE34" s="224">
        <v>0.69530000000000003</v>
      </c>
      <c r="AF34" s="224">
        <v>0.66100000000000003</v>
      </c>
      <c r="AG34" s="224">
        <v>0.83289999999999997</v>
      </c>
      <c r="AH34" s="222">
        <v>0.7117</v>
      </c>
      <c r="AI34" s="224">
        <v>0.74050000000000005</v>
      </c>
      <c r="AJ34" s="223">
        <v>0.70540000000000003</v>
      </c>
    </row>
    <row r="35" spans="1:36" ht="14">
      <c r="A35" s="4" t="s">
        <v>149</v>
      </c>
      <c r="B35" s="125">
        <v>1021</v>
      </c>
      <c r="C35" s="126">
        <v>523</v>
      </c>
      <c r="D35" s="118">
        <v>498</v>
      </c>
      <c r="E35" s="126">
        <v>113</v>
      </c>
      <c r="F35" s="126">
        <v>172</v>
      </c>
      <c r="G35" s="126">
        <v>165</v>
      </c>
      <c r="H35" s="126">
        <v>185</v>
      </c>
      <c r="I35" s="126">
        <v>150</v>
      </c>
      <c r="J35" s="119">
        <v>237</v>
      </c>
      <c r="K35" s="126">
        <v>95</v>
      </c>
      <c r="L35" s="126">
        <v>74</v>
      </c>
      <c r="M35" s="126">
        <v>134</v>
      </c>
      <c r="N35" s="126">
        <v>42</v>
      </c>
      <c r="O35" s="126">
        <v>112</v>
      </c>
      <c r="P35" s="126">
        <v>28</v>
      </c>
      <c r="Q35" s="126">
        <v>86</v>
      </c>
      <c r="R35" s="126">
        <v>140</v>
      </c>
      <c r="S35" s="126">
        <v>87</v>
      </c>
      <c r="T35" s="126">
        <v>49</v>
      </c>
      <c r="U35" s="126">
        <v>89</v>
      </c>
      <c r="V35" s="120">
        <v>84</v>
      </c>
      <c r="W35" s="126">
        <v>286</v>
      </c>
      <c r="X35" s="126">
        <v>338</v>
      </c>
      <c r="Y35" s="121">
        <v>339</v>
      </c>
      <c r="Z35" s="126">
        <v>365</v>
      </c>
      <c r="AA35" s="126">
        <v>249</v>
      </c>
      <c r="AB35" s="126">
        <v>126</v>
      </c>
      <c r="AC35" s="122">
        <v>281</v>
      </c>
      <c r="AD35" s="126">
        <v>359</v>
      </c>
      <c r="AE35" s="126">
        <v>338</v>
      </c>
      <c r="AF35" s="126">
        <v>63</v>
      </c>
      <c r="AG35" s="126">
        <v>25</v>
      </c>
      <c r="AH35" s="123">
        <v>63</v>
      </c>
      <c r="AI35" s="126">
        <v>437</v>
      </c>
      <c r="AJ35" s="124">
        <v>409</v>
      </c>
    </row>
    <row r="36" spans="1:36" ht="14">
      <c r="A36" s="8" t="s">
        <v>138</v>
      </c>
      <c r="B36" s="234">
        <v>1</v>
      </c>
      <c r="C36" s="233">
        <v>0.99990000000000001</v>
      </c>
      <c r="D36" s="226">
        <v>0.99990000000000001</v>
      </c>
      <c r="E36" s="233">
        <v>1</v>
      </c>
      <c r="F36" s="233">
        <v>0.99990000000000001</v>
      </c>
      <c r="G36" s="233">
        <v>1</v>
      </c>
      <c r="H36" s="233">
        <v>1</v>
      </c>
      <c r="I36" s="233">
        <v>0.99990000000000001</v>
      </c>
      <c r="J36" s="227">
        <v>0.99990000000000001</v>
      </c>
      <c r="K36" s="233">
        <v>1</v>
      </c>
      <c r="L36" s="233">
        <v>1.0001</v>
      </c>
      <c r="M36" s="233">
        <v>1</v>
      </c>
      <c r="N36" s="233">
        <v>1.0001</v>
      </c>
      <c r="O36" s="233">
        <v>1</v>
      </c>
      <c r="P36" s="233">
        <v>1</v>
      </c>
      <c r="Q36" s="233">
        <v>1</v>
      </c>
      <c r="R36" s="233">
        <v>1</v>
      </c>
      <c r="S36" s="233">
        <v>1</v>
      </c>
      <c r="T36" s="233">
        <v>1.0001</v>
      </c>
      <c r="U36" s="233">
        <v>1</v>
      </c>
      <c r="V36" s="228">
        <v>0.99990000000000001</v>
      </c>
      <c r="W36" s="233">
        <v>0.99990000000000001</v>
      </c>
      <c r="X36" s="233">
        <v>0.99990000000000001</v>
      </c>
      <c r="Y36" s="229">
        <v>1</v>
      </c>
      <c r="Z36" s="233">
        <v>1</v>
      </c>
      <c r="AA36" s="233">
        <v>1</v>
      </c>
      <c r="AB36" s="233">
        <v>1</v>
      </c>
      <c r="AC36" s="230">
        <v>1</v>
      </c>
      <c r="AD36" s="233">
        <v>0.99990000000000001</v>
      </c>
      <c r="AE36" s="233">
        <v>0.99990000000000001</v>
      </c>
      <c r="AF36" s="233">
        <v>1.0001</v>
      </c>
      <c r="AG36" s="233">
        <v>0.99990000000000001</v>
      </c>
      <c r="AH36" s="231">
        <v>1.0001</v>
      </c>
      <c r="AI36" s="233">
        <v>0.99990000000000001</v>
      </c>
      <c r="AJ36" s="232">
        <v>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J22"/>
  <sheetViews>
    <sheetView workbookViewId="0">
      <selection activeCell="A6" sqref="A6:Z6"/>
    </sheetView>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74</v>
      </c>
    </row>
    <row r="6" spans="1:36" ht="42" customHeight="1">
      <c r="A6" s="4056" t="s">
        <v>219</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3392">
        <v>1021</v>
      </c>
      <c r="C11" s="3393">
        <v>542</v>
      </c>
      <c r="D11" s="3385">
        <v>479</v>
      </c>
      <c r="E11" s="3393">
        <v>79</v>
      </c>
      <c r="F11" s="3393">
        <v>169</v>
      </c>
      <c r="G11" s="3393">
        <v>154</v>
      </c>
      <c r="H11" s="3393">
        <v>188</v>
      </c>
      <c r="I11" s="3393">
        <v>207</v>
      </c>
      <c r="J11" s="3386">
        <v>224</v>
      </c>
      <c r="K11" s="3393">
        <v>92</v>
      </c>
      <c r="L11" s="3393">
        <v>78</v>
      </c>
      <c r="M11" s="3393">
        <v>105</v>
      </c>
      <c r="N11" s="3393">
        <v>44</v>
      </c>
      <c r="O11" s="3393">
        <v>98</v>
      </c>
      <c r="P11" s="3393">
        <v>11</v>
      </c>
      <c r="Q11" s="3393">
        <v>98</v>
      </c>
      <c r="R11" s="3393">
        <v>143</v>
      </c>
      <c r="S11" s="3393">
        <v>103</v>
      </c>
      <c r="T11" s="3393">
        <v>59</v>
      </c>
      <c r="U11" s="3393">
        <v>103</v>
      </c>
      <c r="V11" s="3387">
        <v>86</v>
      </c>
      <c r="W11" s="3393">
        <v>355</v>
      </c>
      <c r="X11" s="3393">
        <v>355</v>
      </c>
      <c r="Y11" s="3388">
        <v>253</v>
      </c>
      <c r="Z11" s="3393">
        <v>237</v>
      </c>
      <c r="AA11" s="3393">
        <v>271</v>
      </c>
      <c r="AB11" s="3393">
        <v>154</v>
      </c>
      <c r="AC11" s="3389">
        <v>359</v>
      </c>
      <c r="AD11" s="3393">
        <v>371</v>
      </c>
      <c r="AE11" s="3393">
        <v>292</v>
      </c>
      <c r="AF11" s="3393">
        <v>66</v>
      </c>
      <c r="AG11" s="3393">
        <v>28</v>
      </c>
      <c r="AH11" s="3390">
        <v>91</v>
      </c>
      <c r="AI11" s="3393">
        <v>439</v>
      </c>
      <c r="AJ11" s="3391">
        <v>399</v>
      </c>
    </row>
    <row r="12" spans="1:36" ht="14">
      <c r="A12" s="8" t="s">
        <v>136</v>
      </c>
      <c r="B12" s="3294">
        <v>1021</v>
      </c>
      <c r="C12" s="3293">
        <v>523</v>
      </c>
      <c r="D12" s="3286">
        <v>498</v>
      </c>
      <c r="E12" s="3293">
        <v>113</v>
      </c>
      <c r="F12" s="3293">
        <v>172</v>
      </c>
      <c r="G12" s="3293">
        <v>165</v>
      </c>
      <c r="H12" s="3293">
        <v>185</v>
      </c>
      <c r="I12" s="3293">
        <v>150</v>
      </c>
      <c r="J12" s="3287">
        <v>237</v>
      </c>
      <c r="K12" s="3293">
        <v>95</v>
      </c>
      <c r="L12" s="3293">
        <v>74</v>
      </c>
      <c r="M12" s="3293">
        <v>134</v>
      </c>
      <c r="N12" s="3293">
        <v>42</v>
      </c>
      <c r="O12" s="3293">
        <v>112</v>
      </c>
      <c r="P12" s="3293">
        <v>28</v>
      </c>
      <c r="Q12" s="3293">
        <v>86</v>
      </c>
      <c r="R12" s="3293">
        <v>140</v>
      </c>
      <c r="S12" s="3293">
        <v>87</v>
      </c>
      <c r="T12" s="3293">
        <v>49</v>
      </c>
      <c r="U12" s="3293">
        <v>89</v>
      </c>
      <c r="V12" s="3288">
        <v>84</v>
      </c>
      <c r="W12" s="3293">
        <v>286</v>
      </c>
      <c r="X12" s="3293">
        <v>338</v>
      </c>
      <c r="Y12" s="3289">
        <v>339</v>
      </c>
      <c r="Z12" s="3293">
        <v>365</v>
      </c>
      <c r="AA12" s="3293">
        <v>249</v>
      </c>
      <c r="AB12" s="3293">
        <v>126</v>
      </c>
      <c r="AC12" s="3290">
        <v>281</v>
      </c>
      <c r="AD12" s="3293">
        <v>359</v>
      </c>
      <c r="AE12" s="3293">
        <v>338</v>
      </c>
      <c r="AF12" s="3293">
        <v>63</v>
      </c>
      <c r="AG12" s="3293">
        <v>25</v>
      </c>
      <c r="AH12" s="3291">
        <v>63</v>
      </c>
      <c r="AI12" s="3293">
        <v>437</v>
      </c>
      <c r="AJ12" s="3292">
        <v>409</v>
      </c>
    </row>
    <row r="13" spans="1:36" ht="14">
      <c r="A13" s="4" t="s">
        <v>202</v>
      </c>
      <c r="B13" s="3302">
        <v>166</v>
      </c>
      <c r="C13" s="3303">
        <v>72</v>
      </c>
      <c r="D13" s="3295">
        <v>93</v>
      </c>
      <c r="E13" s="3303">
        <v>43</v>
      </c>
      <c r="F13" s="3303">
        <v>58</v>
      </c>
      <c r="G13" s="3303">
        <v>34</v>
      </c>
      <c r="H13" s="3303">
        <v>15</v>
      </c>
      <c r="I13" s="3303">
        <v>8</v>
      </c>
      <c r="J13" s="3296">
        <v>7</v>
      </c>
      <c r="K13" s="3303">
        <v>10</v>
      </c>
      <c r="L13" s="3303">
        <v>3</v>
      </c>
      <c r="M13" s="3303">
        <v>45</v>
      </c>
      <c r="N13" s="3303">
        <v>7</v>
      </c>
      <c r="O13" s="3303">
        <v>17</v>
      </c>
      <c r="P13" s="3303">
        <v>7</v>
      </c>
      <c r="Q13" s="3303">
        <v>9</v>
      </c>
      <c r="R13" s="3303">
        <v>16</v>
      </c>
      <c r="S13" s="3303">
        <v>10</v>
      </c>
      <c r="T13" s="3303">
        <v>4</v>
      </c>
      <c r="U13" s="3303">
        <v>18</v>
      </c>
      <c r="V13" s="3297">
        <v>19</v>
      </c>
      <c r="W13" s="3303">
        <v>61</v>
      </c>
      <c r="X13" s="3303">
        <v>35</v>
      </c>
      <c r="Y13" s="3298">
        <v>67</v>
      </c>
      <c r="Z13" s="3303">
        <v>45</v>
      </c>
      <c r="AA13" s="3303">
        <v>36</v>
      </c>
      <c r="AB13" s="3303">
        <v>24</v>
      </c>
      <c r="AC13" s="3299">
        <v>60</v>
      </c>
      <c r="AD13" s="3303">
        <v>19</v>
      </c>
      <c r="AE13" s="3303">
        <v>89</v>
      </c>
      <c r="AF13" s="3303">
        <v>15</v>
      </c>
      <c r="AG13" s="3303">
        <v>3</v>
      </c>
      <c r="AH13" s="3300">
        <v>12</v>
      </c>
      <c r="AI13" s="3303">
        <v>51</v>
      </c>
      <c r="AJ13" s="3301">
        <v>80</v>
      </c>
    </row>
    <row r="14" spans="1:36" ht="14">
      <c r="A14" s="4" t="s">
        <v>138</v>
      </c>
      <c r="B14" s="3347">
        <v>0.1623</v>
      </c>
      <c r="C14" s="3348">
        <v>0.13789999999999999</v>
      </c>
      <c r="D14" s="3340">
        <v>0.18790000000000001</v>
      </c>
      <c r="E14" s="3348">
        <v>0.37740000000000001</v>
      </c>
      <c r="F14" s="3348">
        <v>0.33760000000000001</v>
      </c>
      <c r="G14" s="3348">
        <v>0.2087</v>
      </c>
      <c r="H14" s="3348">
        <v>8.3900000000000002E-2</v>
      </c>
      <c r="I14" s="3348">
        <v>5.62E-2</v>
      </c>
      <c r="J14" s="3341">
        <v>2.81E-2</v>
      </c>
      <c r="K14" s="3348">
        <v>0.1019</v>
      </c>
      <c r="L14" s="3348">
        <v>4.3999999999999997E-2</v>
      </c>
      <c r="M14" s="3348">
        <v>0.33679999999999999</v>
      </c>
      <c r="N14" s="3348">
        <v>0.156</v>
      </c>
      <c r="O14" s="3348">
        <v>0.15529999999999999</v>
      </c>
      <c r="P14" s="3348">
        <v>0.25180000000000002</v>
      </c>
      <c r="Q14" s="3348">
        <v>0.1077</v>
      </c>
      <c r="R14" s="3348">
        <v>0.115</v>
      </c>
      <c r="S14" s="3348">
        <v>0.1111</v>
      </c>
      <c r="T14" s="3348">
        <v>8.7800000000000003E-2</v>
      </c>
      <c r="U14" s="3348">
        <v>0.20250000000000001</v>
      </c>
      <c r="V14" s="3342">
        <v>0.22950000000000001</v>
      </c>
      <c r="W14" s="3348">
        <v>0.2137</v>
      </c>
      <c r="X14" s="3348">
        <v>0.1042</v>
      </c>
      <c r="Y14" s="3343">
        <v>0.1968</v>
      </c>
      <c r="Z14" s="3348">
        <v>0.1232</v>
      </c>
      <c r="AA14" s="3348">
        <v>0.14430000000000001</v>
      </c>
      <c r="AB14" s="3348">
        <v>0.19500000000000001</v>
      </c>
      <c r="AC14" s="3344">
        <v>0.21440000000000001</v>
      </c>
      <c r="AD14" s="3348">
        <v>5.2699999999999997E-2</v>
      </c>
      <c r="AE14" s="3348">
        <v>0.26279999999999998</v>
      </c>
      <c r="AF14" s="3348">
        <v>0.23350000000000001</v>
      </c>
      <c r="AG14" s="3348">
        <v>0.13750000000000001</v>
      </c>
      <c r="AH14" s="3345">
        <v>0.18820000000000001</v>
      </c>
      <c r="AI14" s="3348">
        <v>0.1159</v>
      </c>
      <c r="AJ14" s="3346">
        <v>0.1951</v>
      </c>
    </row>
    <row r="15" spans="1:36" ht="14">
      <c r="A15" s="4" t="s">
        <v>203</v>
      </c>
      <c r="B15" s="3311">
        <v>438</v>
      </c>
      <c r="C15" s="3312">
        <v>193</v>
      </c>
      <c r="D15" s="3304">
        <v>245</v>
      </c>
      <c r="E15" s="3312">
        <v>36</v>
      </c>
      <c r="F15" s="3312">
        <v>51</v>
      </c>
      <c r="G15" s="3312">
        <v>55</v>
      </c>
      <c r="H15" s="3312">
        <v>84</v>
      </c>
      <c r="I15" s="3312">
        <v>69</v>
      </c>
      <c r="J15" s="3305">
        <v>143</v>
      </c>
      <c r="K15" s="3312">
        <v>40</v>
      </c>
      <c r="L15" s="3312">
        <v>40</v>
      </c>
      <c r="M15" s="3312">
        <v>54</v>
      </c>
      <c r="N15" s="3312">
        <v>11</v>
      </c>
      <c r="O15" s="3312">
        <v>46</v>
      </c>
      <c r="P15" s="3312">
        <v>16</v>
      </c>
      <c r="Q15" s="3312">
        <v>41</v>
      </c>
      <c r="R15" s="3312">
        <v>57</v>
      </c>
      <c r="S15" s="3312">
        <v>44</v>
      </c>
      <c r="T15" s="3312">
        <v>24</v>
      </c>
      <c r="U15" s="3312">
        <v>32</v>
      </c>
      <c r="V15" s="3306">
        <v>34</v>
      </c>
      <c r="W15" s="3312">
        <v>95</v>
      </c>
      <c r="X15" s="3312">
        <v>158</v>
      </c>
      <c r="Y15" s="3307">
        <v>163</v>
      </c>
      <c r="Z15" s="3312">
        <v>130</v>
      </c>
      <c r="AA15" s="3312">
        <v>119</v>
      </c>
      <c r="AB15" s="3312">
        <v>53</v>
      </c>
      <c r="AC15" s="3308">
        <v>136</v>
      </c>
      <c r="AD15" s="3312">
        <v>206</v>
      </c>
      <c r="AE15" s="3312">
        <v>117</v>
      </c>
      <c r="AF15" s="3312">
        <v>28</v>
      </c>
      <c r="AG15" s="3312">
        <v>9</v>
      </c>
      <c r="AH15" s="3309">
        <v>30</v>
      </c>
      <c r="AI15" s="3312">
        <v>207</v>
      </c>
      <c r="AJ15" s="3310">
        <v>185</v>
      </c>
    </row>
    <row r="16" spans="1:36" ht="14">
      <c r="A16" s="4" t="s">
        <v>138</v>
      </c>
      <c r="B16" s="3356">
        <v>0.42909999999999998</v>
      </c>
      <c r="C16" s="3357">
        <v>0.36880000000000002</v>
      </c>
      <c r="D16" s="3349">
        <v>0.49249999999999999</v>
      </c>
      <c r="E16" s="3357">
        <v>0.31369999999999998</v>
      </c>
      <c r="F16" s="3357">
        <v>0.29849999999999999</v>
      </c>
      <c r="G16" s="3357">
        <v>0.3362</v>
      </c>
      <c r="H16" s="3357">
        <v>0.45739999999999997</v>
      </c>
      <c r="I16" s="3357">
        <v>0.45679999999999998</v>
      </c>
      <c r="J16" s="3350">
        <v>0.60409999999999997</v>
      </c>
      <c r="K16" s="3357">
        <v>0.42180000000000001</v>
      </c>
      <c r="L16" s="3357">
        <v>0.54949999999999999</v>
      </c>
      <c r="M16" s="3357">
        <v>0.40139999999999998</v>
      </c>
      <c r="N16" s="3357">
        <v>0.27279999999999999</v>
      </c>
      <c r="O16" s="3357">
        <v>0.40949999999999998</v>
      </c>
      <c r="P16" s="3357">
        <v>0.56110000000000004</v>
      </c>
      <c r="Q16" s="3357">
        <v>0.4718</v>
      </c>
      <c r="R16" s="3357">
        <v>0.40460000000000002</v>
      </c>
      <c r="S16" s="3357">
        <v>0.50139999999999996</v>
      </c>
      <c r="T16" s="3357">
        <v>0.48199999999999998</v>
      </c>
      <c r="U16" s="3357">
        <v>0.36330000000000001</v>
      </c>
      <c r="V16" s="3351">
        <v>0.40260000000000001</v>
      </c>
      <c r="W16" s="3357">
        <v>0.33090000000000003</v>
      </c>
      <c r="X16" s="3357">
        <v>0.46729999999999999</v>
      </c>
      <c r="Y16" s="3352">
        <v>0.47989999999999999</v>
      </c>
      <c r="Z16" s="3357">
        <v>0.35630000000000001</v>
      </c>
      <c r="AA16" s="3357">
        <v>0.47620000000000001</v>
      </c>
      <c r="AB16" s="3357">
        <v>0.42470000000000002</v>
      </c>
      <c r="AC16" s="3353">
        <v>0.48409999999999997</v>
      </c>
      <c r="AD16" s="3357">
        <v>0.57410000000000005</v>
      </c>
      <c r="AE16" s="3357">
        <v>0.34460000000000002</v>
      </c>
      <c r="AF16" s="3357">
        <v>0.45050000000000001</v>
      </c>
      <c r="AG16" s="3357">
        <v>0.35249999999999998</v>
      </c>
      <c r="AH16" s="3354">
        <v>0.48220000000000002</v>
      </c>
      <c r="AI16" s="3357">
        <v>0.47210000000000002</v>
      </c>
      <c r="AJ16" s="3355">
        <v>0.45190000000000002</v>
      </c>
    </row>
    <row r="17" spans="1:36" ht="14">
      <c r="A17" s="4" t="s">
        <v>205</v>
      </c>
      <c r="B17" s="3320">
        <v>229</v>
      </c>
      <c r="C17" s="3321">
        <v>130</v>
      </c>
      <c r="D17" s="3313">
        <v>99</v>
      </c>
      <c r="E17" s="3321">
        <v>17</v>
      </c>
      <c r="F17" s="3321">
        <v>31</v>
      </c>
      <c r="G17" s="3321">
        <v>34</v>
      </c>
      <c r="H17" s="3321">
        <v>51</v>
      </c>
      <c r="I17" s="3321">
        <v>44</v>
      </c>
      <c r="J17" s="3314">
        <v>53</v>
      </c>
      <c r="K17" s="3321">
        <v>24</v>
      </c>
      <c r="L17" s="3321">
        <v>20</v>
      </c>
      <c r="M17" s="3321">
        <v>25</v>
      </c>
      <c r="N17" s="3321">
        <v>15</v>
      </c>
      <c r="O17" s="3321">
        <v>28</v>
      </c>
      <c r="P17" s="3321">
        <v>4</v>
      </c>
      <c r="Q17" s="3321">
        <v>18</v>
      </c>
      <c r="R17" s="3321">
        <v>32</v>
      </c>
      <c r="S17" s="3321">
        <v>19</v>
      </c>
      <c r="T17" s="3321">
        <v>9</v>
      </c>
      <c r="U17" s="3321">
        <v>20</v>
      </c>
      <c r="V17" s="3315">
        <v>15</v>
      </c>
      <c r="W17" s="3321">
        <v>61</v>
      </c>
      <c r="X17" s="3321">
        <v>90</v>
      </c>
      <c r="Y17" s="3316">
        <v>65</v>
      </c>
      <c r="Z17" s="3321">
        <v>98</v>
      </c>
      <c r="AA17" s="3321">
        <v>54</v>
      </c>
      <c r="AB17" s="3321">
        <v>30</v>
      </c>
      <c r="AC17" s="3317">
        <v>48</v>
      </c>
      <c r="AD17" s="3321">
        <v>84</v>
      </c>
      <c r="AE17" s="3321">
        <v>74</v>
      </c>
      <c r="AF17" s="3321">
        <v>8</v>
      </c>
      <c r="AG17" s="3321">
        <v>6</v>
      </c>
      <c r="AH17" s="3318">
        <v>10</v>
      </c>
      <c r="AI17" s="3321">
        <v>111</v>
      </c>
      <c r="AJ17" s="3319">
        <v>76</v>
      </c>
    </row>
    <row r="18" spans="1:36" ht="14">
      <c r="A18" s="4" t="s">
        <v>138</v>
      </c>
      <c r="B18" s="3365">
        <v>0.22439999999999999</v>
      </c>
      <c r="C18" s="3366">
        <v>0.24929999999999999</v>
      </c>
      <c r="D18" s="3358">
        <v>0.1981</v>
      </c>
      <c r="E18" s="3366">
        <v>0.14979999999999999</v>
      </c>
      <c r="F18" s="3366">
        <v>0.17849999999999999</v>
      </c>
      <c r="G18" s="3366">
        <v>0.20580000000000001</v>
      </c>
      <c r="H18" s="3366">
        <v>0.27500000000000002</v>
      </c>
      <c r="I18" s="3366">
        <v>0.2949</v>
      </c>
      <c r="J18" s="3359">
        <v>0.222</v>
      </c>
      <c r="K18" s="3366">
        <v>0.2492</v>
      </c>
      <c r="L18" s="3366">
        <v>0.2717</v>
      </c>
      <c r="M18" s="3366">
        <v>0.18579999999999999</v>
      </c>
      <c r="N18" s="3366">
        <v>0.36470000000000002</v>
      </c>
      <c r="O18" s="3366">
        <v>0.249</v>
      </c>
      <c r="P18" s="3366">
        <v>0.15659999999999999</v>
      </c>
      <c r="Q18" s="3366">
        <v>0.2044</v>
      </c>
      <c r="R18" s="3366">
        <v>0.22559999999999999</v>
      </c>
      <c r="S18" s="3366">
        <v>0.22020000000000001</v>
      </c>
      <c r="T18" s="3366">
        <v>0.18459999999999999</v>
      </c>
      <c r="U18" s="3366">
        <v>0.22009999999999999</v>
      </c>
      <c r="V18" s="3360">
        <v>0.17599999999999999</v>
      </c>
      <c r="W18" s="3366">
        <v>0.21199999999999999</v>
      </c>
      <c r="X18" s="3366">
        <v>0.26640000000000003</v>
      </c>
      <c r="Y18" s="3361">
        <v>0.1925</v>
      </c>
      <c r="Z18" s="3366">
        <v>0.2676</v>
      </c>
      <c r="AA18" s="3366">
        <v>0.2147</v>
      </c>
      <c r="AB18" s="3366">
        <v>0.23860000000000001</v>
      </c>
      <c r="AC18" s="3362">
        <v>0.17030000000000001</v>
      </c>
      <c r="AD18" s="3366">
        <v>0.2334</v>
      </c>
      <c r="AE18" s="3366">
        <v>0.22020000000000001</v>
      </c>
      <c r="AF18" s="3366">
        <v>0.1255</v>
      </c>
      <c r="AG18" s="3366">
        <v>0.25840000000000002</v>
      </c>
      <c r="AH18" s="3363">
        <v>0.16569999999999999</v>
      </c>
      <c r="AI18" s="3366">
        <v>0.25390000000000001</v>
      </c>
      <c r="AJ18" s="3364">
        <v>0.18490000000000001</v>
      </c>
    </row>
    <row r="19" spans="1:36" ht="14">
      <c r="A19" s="4" t="s">
        <v>178</v>
      </c>
      <c r="B19" s="3329">
        <v>188</v>
      </c>
      <c r="C19" s="3330">
        <v>128</v>
      </c>
      <c r="D19" s="3322">
        <v>60</v>
      </c>
      <c r="E19" s="3330">
        <v>18</v>
      </c>
      <c r="F19" s="3330">
        <v>32</v>
      </c>
      <c r="G19" s="3330">
        <v>41</v>
      </c>
      <c r="H19" s="3330">
        <v>34</v>
      </c>
      <c r="I19" s="3330">
        <v>29</v>
      </c>
      <c r="J19" s="3323">
        <v>34</v>
      </c>
      <c r="K19" s="3330">
        <v>22</v>
      </c>
      <c r="L19" s="3330">
        <v>10</v>
      </c>
      <c r="M19" s="3330">
        <v>10</v>
      </c>
      <c r="N19" s="3330">
        <v>9</v>
      </c>
      <c r="O19" s="3330">
        <v>21</v>
      </c>
      <c r="P19" s="3330">
        <v>1</v>
      </c>
      <c r="Q19" s="3330">
        <v>19</v>
      </c>
      <c r="R19" s="3330">
        <v>36</v>
      </c>
      <c r="S19" s="3330">
        <v>15</v>
      </c>
      <c r="T19" s="3330">
        <v>12</v>
      </c>
      <c r="U19" s="3330">
        <v>19</v>
      </c>
      <c r="V19" s="3324">
        <v>16</v>
      </c>
      <c r="W19" s="3330">
        <v>70</v>
      </c>
      <c r="X19" s="3330">
        <v>55</v>
      </c>
      <c r="Y19" s="3325">
        <v>44</v>
      </c>
      <c r="Z19" s="3330">
        <v>92</v>
      </c>
      <c r="AA19" s="3330">
        <v>41</v>
      </c>
      <c r="AB19" s="3330">
        <v>18</v>
      </c>
      <c r="AC19" s="3326">
        <v>37</v>
      </c>
      <c r="AD19" s="3330">
        <v>50</v>
      </c>
      <c r="AE19" s="3330">
        <v>58</v>
      </c>
      <c r="AF19" s="3330">
        <v>12</v>
      </c>
      <c r="AG19" s="3330">
        <v>6</v>
      </c>
      <c r="AH19" s="3327">
        <v>10</v>
      </c>
      <c r="AI19" s="3330">
        <v>69</v>
      </c>
      <c r="AJ19" s="3328">
        <v>69</v>
      </c>
    </row>
    <row r="20" spans="1:36" ht="14">
      <c r="A20" s="8" t="s">
        <v>138</v>
      </c>
      <c r="B20" s="3375">
        <v>0.18429999999999999</v>
      </c>
      <c r="C20" s="3374">
        <v>0.24390000000000001</v>
      </c>
      <c r="D20" s="3367">
        <v>0.1216</v>
      </c>
      <c r="E20" s="3374">
        <v>0.15909999999999999</v>
      </c>
      <c r="F20" s="3374">
        <v>0.18540000000000001</v>
      </c>
      <c r="G20" s="3374">
        <v>0.24929999999999999</v>
      </c>
      <c r="H20" s="3374">
        <v>0.1837</v>
      </c>
      <c r="I20" s="3374">
        <v>0.19209999999999999</v>
      </c>
      <c r="J20" s="3368">
        <v>0.1457</v>
      </c>
      <c r="K20" s="3374">
        <v>0.2271</v>
      </c>
      <c r="L20" s="3374">
        <v>0.13469999999999999</v>
      </c>
      <c r="M20" s="3374">
        <v>7.5999999999999998E-2</v>
      </c>
      <c r="N20" s="3374">
        <v>0.2064</v>
      </c>
      <c r="O20" s="3374">
        <v>0.18629999999999999</v>
      </c>
      <c r="P20" s="3374">
        <v>3.04E-2</v>
      </c>
      <c r="Q20" s="3374">
        <v>0.2162</v>
      </c>
      <c r="R20" s="3374">
        <v>0.25480000000000003</v>
      </c>
      <c r="S20" s="3374">
        <v>0.16739999999999999</v>
      </c>
      <c r="T20" s="3374">
        <v>0.24560000000000001</v>
      </c>
      <c r="U20" s="3374">
        <v>0.21410000000000001</v>
      </c>
      <c r="V20" s="3369">
        <v>0.1918</v>
      </c>
      <c r="W20" s="3374">
        <v>0.24340000000000001</v>
      </c>
      <c r="X20" s="3374">
        <v>0.16220000000000001</v>
      </c>
      <c r="Y20" s="3370">
        <v>0.1308</v>
      </c>
      <c r="Z20" s="3374">
        <v>0.25290000000000001</v>
      </c>
      <c r="AA20" s="3374">
        <v>0.1648</v>
      </c>
      <c r="AB20" s="3374">
        <v>0.14169999999999999</v>
      </c>
      <c r="AC20" s="3371">
        <v>0.1313</v>
      </c>
      <c r="AD20" s="3374">
        <v>0.13980000000000001</v>
      </c>
      <c r="AE20" s="3374">
        <v>0.17249999999999999</v>
      </c>
      <c r="AF20" s="3374">
        <v>0.19059999999999999</v>
      </c>
      <c r="AG20" s="3374">
        <v>0.25159999999999999</v>
      </c>
      <c r="AH20" s="3372">
        <v>0.16389999999999999</v>
      </c>
      <c r="AI20" s="3374">
        <v>0.15820000000000001</v>
      </c>
      <c r="AJ20" s="3373">
        <v>0.1681</v>
      </c>
    </row>
    <row r="21" spans="1:36" ht="14">
      <c r="A21" s="4" t="s">
        <v>149</v>
      </c>
      <c r="B21" s="3338">
        <v>1021</v>
      </c>
      <c r="C21" s="3339">
        <v>523</v>
      </c>
      <c r="D21" s="3331">
        <v>498</v>
      </c>
      <c r="E21" s="3339">
        <v>113</v>
      </c>
      <c r="F21" s="3339">
        <v>172</v>
      </c>
      <c r="G21" s="3339">
        <v>165</v>
      </c>
      <c r="H21" s="3339">
        <v>185</v>
      </c>
      <c r="I21" s="3339">
        <v>150</v>
      </c>
      <c r="J21" s="3332">
        <v>237</v>
      </c>
      <c r="K21" s="3339">
        <v>95</v>
      </c>
      <c r="L21" s="3339">
        <v>74</v>
      </c>
      <c r="M21" s="3339">
        <v>134</v>
      </c>
      <c r="N21" s="3339">
        <v>42</v>
      </c>
      <c r="O21" s="3339">
        <v>112</v>
      </c>
      <c r="P21" s="3339">
        <v>28</v>
      </c>
      <c r="Q21" s="3339">
        <v>86</v>
      </c>
      <c r="R21" s="3339">
        <v>140</v>
      </c>
      <c r="S21" s="3339">
        <v>87</v>
      </c>
      <c r="T21" s="3339">
        <v>49</v>
      </c>
      <c r="U21" s="3339">
        <v>89</v>
      </c>
      <c r="V21" s="3333">
        <v>84</v>
      </c>
      <c r="W21" s="3339">
        <v>286</v>
      </c>
      <c r="X21" s="3339">
        <v>338</v>
      </c>
      <c r="Y21" s="3334">
        <v>339</v>
      </c>
      <c r="Z21" s="3339">
        <v>365</v>
      </c>
      <c r="AA21" s="3339">
        <v>249</v>
      </c>
      <c r="AB21" s="3339">
        <v>126</v>
      </c>
      <c r="AC21" s="3335">
        <v>281</v>
      </c>
      <c r="AD21" s="3339">
        <v>359</v>
      </c>
      <c r="AE21" s="3339">
        <v>338</v>
      </c>
      <c r="AF21" s="3339">
        <v>63</v>
      </c>
      <c r="AG21" s="3339">
        <v>25</v>
      </c>
      <c r="AH21" s="3336">
        <v>63</v>
      </c>
      <c r="AI21" s="3339">
        <v>437</v>
      </c>
      <c r="AJ21" s="3337">
        <v>409</v>
      </c>
    </row>
    <row r="22" spans="1:36" ht="14">
      <c r="A22" s="8" t="s">
        <v>138</v>
      </c>
      <c r="B22" s="3384">
        <v>1.0001</v>
      </c>
      <c r="C22" s="3383">
        <v>0.99990000000000001</v>
      </c>
      <c r="D22" s="3376">
        <v>1.0001</v>
      </c>
      <c r="E22" s="3383">
        <v>1</v>
      </c>
      <c r="F22" s="3383">
        <v>1</v>
      </c>
      <c r="G22" s="3383">
        <v>1</v>
      </c>
      <c r="H22" s="3383">
        <v>1</v>
      </c>
      <c r="I22" s="3383">
        <v>1</v>
      </c>
      <c r="J22" s="3377">
        <v>0.99990000000000001</v>
      </c>
      <c r="K22" s="3383">
        <v>1</v>
      </c>
      <c r="L22" s="3383">
        <v>0.99990000000000001</v>
      </c>
      <c r="M22" s="3383">
        <v>1</v>
      </c>
      <c r="N22" s="3383">
        <v>0.99990000000000001</v>
      </c>
      <c r="O22" s="3383">
        <v>1.0001</v>
      </c>
      <c r="P22" s="3383">
        <v>0.99990000000000001</v>
      </c>
      <c r="Q22" s="3383">
        <v>1.0001</v>
      </c>
      <c r="R22" s="3383">
        <v>1</v>
      </c>
      <c r="S22" s="3383">
        <v>1.0001</v>
      </c>
      <c r="T22" s="3383">
        <v>1</v>
      </c>
      <c r="U22" s="3383">
        <v>1</v>
      </c>
      <c r="V22" s="3378">
        <v>0.99990000000000001</v>
      </c>
      <c r="W22" s="3383">
        <v>1</v>
      </c>
      <c r="X22" s="3383">
        <v>1.0001</v>
      </c>
      <c r="Y22" s="3379">
        <v>1</v>
      </c>
      <c r="Z22" s="3383">
        <v>1</v>
      </c>
      <c r="AA22" s="3383">
        <v>1</v>
      </c>
      <c r="AB22" s="3383">
        <v>1</v>
      </c>
      <c r="AC22" s="3380">
        <v>1.0001</v>
      </c>
      <c r="AD22" s="3383">
        <v>1</v>
      </c>
      <c r="AE22" s="3383">
        <v>1.0001</v>
      </c>
      <c r="AF22" s="3383">
        <v>1.0001</v>
      </c>
      <c r="AG22" s="3383">
        <v>1</v>
      </c>
      <c r="AH22" s="3381">
        <v>1</v>
      </c>
      <c r="AI22" s="3383">
        <v>1.0001</v>
      </c>
      <c r="AJ22" s="3382">
        <v>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J22"/>
  <sheetViews>
    <sheetView workbookViewId="0">
      <selection activeCell="A6" sqref="A6:Z6"/>
    </sheetView>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77</v>
      </c>
    </row>
    <row r="6" spans="1:36" ht="42" customHeight="1">
      <c r="A6" s="4056" t="s">
        <v>217</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3500">
        <v>1021</v>
      </c>
      <c r="C11" s="3501">
        <v>542</v>
      </c>
      <c r="D11" s="3493">
        <v>479</v>
      </c>
      <c r="E11" s="3501">
        <v>79</v>
      </c>
      <c r="F11" s="3501">
        <v>169</v>
      </c>
      <c r="G11" s="3501">
        <v>154</v>
      </c>
      <c r="H11" s="3501">
        <v>188</v>
      </c>
      <c r="I11" s="3501">
        <v>207</v>
      </c>
      <c r="J11" s="3494">
        <v>224</v>
      </c>
      <c r="K11" s="3501">
        <v>92</v>
      </c>
      <c r="L11" s="3501">
        <v>78</v>
      </c>
      <c r="M11" s="3501">
        <v>105</v>
      </c>
      <c r="N11" s="3501">
        <v>44</v>
      </c>
      <c r="O11" s="3501">
        <v>98</v>
      </c>
      <c r="P11" s="3501">
        <v>11</v>
      </c>
      <c r="Q11" s="3501">
        <v>98</v>
      </c>
      <c r="R11" s="3501">
        <v>143</v>
      </c>
      <c r="S11" s="3501">
        <v>103</v>
      </c>
      <c r="T11" s="3501">
        <v>59</v>
      </c>
      <c r="U11" s="3501">
        <v>103</v>
      </c>
      <c r="V11" s="3495">
        <v>86</v>
      </c>
      <c r="W11" s="3501">
        <v>355</v>
      </c>
      <c r="X11" s="3501">
        <v>355</v>
      </c>
      <c r="Y11" s="3496">
        <v>253</v>
      </c>
      <c r="Z11" s="3501">
        <v>237</v>
      </c>
      <c r="AA11" s="3501">
        <v>271</v>
      </c>
      <c r="AB11" s="3501">
        <v>154</v>
      </c>
      <c r="AC11" s="3497">
        <v>359</v>
      </c>
      <c r="AD11" s="3501">
        <v>371</v>
      </c>
      <c r="AE11" s="3501">
        <v>292</v>
      </c>
      <c r="AF11" s="3501">
        <v>66</v>
      </c>
      <c r="AG11" s="3501">
        <v>28</v>
      </c>
      <c r="AH11" s="3498">
        <v>91</v>
      </c>
      <c r="AI11" s="3501">
        <v>439</v>
      </c>
      <c r="AJ11" s="3499">
        <v>399</v>
      </c>
    </row>
    <row r="12" spans="1:36" ht="14">
      <c r="A12" s="8" t="s">
        <v>136</v>
      </c>
      <c r="B12" s="3402">
        <v>1021</v>
      </c>
      <c r="C12" s="3401">
        <v>523</v>
      </c>
      <c r="D12" s="3394">
        <v>498</v>
      </c>
      <c r="E12" s="3401">
        <v>113</v>
      </c>
      <c r="F12" s="3401">
        <v>172</v>
      </c>
      <c r="G12" s="3401">
        <v>165</v>
      </c>
      <c r="H12" s="3401">
        <v>185</v>
      </c>
      <c r="I12" s="3401">
        <v>150</v>
      </c>
      <c r="J12" s="3395">
        <v>237</v>
      </c>
      <c r="K12" s="3401">
        <v>95</v>
      </c>
      <c r="L12" s="3401">
        <v>74</v>
      </c>
      <c r="M12" s="3401">
        <v>134</v>
      </c>
      <c r="N12" s="3401">
        <v>42</v>
      </c>
      <c r="O12" s="3401">
        <v>112</v>
      </c>
      <c r="P12" s="3401">
        <v>28</v>
      </c>
      <c r="Q12" s="3401">
        <v>86</v>
      </c>
      <c r="R12" s="3401">
        <v>140</v>
      </c>
      <c r="S12" s="3401">
        <v>87</v>
      </c>
      <c r="T12" s="3401">
        <v>49</v>
      </c>
      <c r="U12" s="3401">
        <v>89</v>
      </c>
      <c r="V12" s="3396">
        <v>84</v>
      </c>
      <c r="W12" s="3401">
        <v>286</v>
      </c>
      <c r="X12" s="3401">
        <v>338</v>
      </c>
      <c r="Y12" s="3397">
        <v>339</v>
      </c>
      <c r="Z12" s="3401">
        <v>365</v>
      </c>
      <c r="AA12" s="3401">
        <v>249</v>
      </c>
      <c r="AB12" s="3401">
        <v>126</v>
      </c>
      <c r="AC12" s="3398">
        <v>281</v>
      </c>
      <c r="AD12" s="3401">
        <v>359</v>
      </c>
      <c r="AE12" s="3401">
        <v>338</v>
      </c>
      <c r="AF12" s="3401">
        <v>63</v>
      </c>
      <c r="AG12" s="3401">
        <v>25</v>
      </c>
      <c r="AH12" s="3399">
        <v>63</v>
      </c>
      <c r="AI12" s="3401">
        <v>437</v>
      </c>
      <c r="AJ12" s="3400">
        <v>409</v>
      </c>
    </row>
    <row r="13" spans="1:36" ht="14">
      <c r="A13" s="4" t="s">
        <v>202</v>
      </c>
      <c r="B13" s="3410">
        <v>283</v>
      </c>
      <c r="C13" s="3411">
        <v>101</v>
      </c>
      <c r="D13" s="3403">
        <v>182</v>
      </c>
      <c r="E13" s="3411">
        <v>30</v>
      </c>
      <c r="F13" s="3411">
        <v>39</v>
      </c>
      <c r="G13" s="3411">
        <v>39</v>
      </c>
      <c r="H13" s="3411">
        <v>51</v>
      </c>
      <c r="I13" s="3411">
        <v>32</v>
      </c>
      <c r="J13" s="3404">
        <v>92</v>
      </c>
      <c r="K13" s="3411">
        <v>21</v>
      </c>
      <c r="L13" s="3411">
        <v>21</v>
      </c>
      <c r="M13" s="3411">
        <v>44</v>
      </c>
      <c r="N13" s="3411">
        <v>10</v>
      </c>
      <c r="O13" s="3411">
        <v>38</v>
      </c>
      <c r="P13" s="3411">
        <v>12</v>
      </c>
      <c r="Q13" s="3411">
        <v>21</v>
      </c>
      <c r="R13" s="3411">
        <v>38</v>
      </c>
      <c r="S13" s="3411">
        <v>19</v>
      </c>
      <c r="T13" s="3411">
        <v>13</v>
      </c>
      <c r="U13" s="3411">
        <v>21</v>
      </c>
      <c r="V13" s="3405">
        <v>23</v>
      </c>
      <c r="W13" s="3411">
        <v>65</v>
      </c>
      <c r="X13" s="3411">
        <v>106</v>
      </c>
      <c r="Y13" s="3406">
        <v>102</v>
      </c>
      <c r="Z13" s="3411">
        <v>81</v>
      </c>
      <c r="AA13" s="3411">
        <v>65</v>
      </c>
      <c r="AB13" s="3411">
        <v>43</v>
      </c>
      <c r="AC13" s="3407">
        <v>93</v>
      </c>
      <c r="AD13" s="3411">
        <v>148</v>
      </c>
      <c r="AE13" s="3411">
        <v>68</v>
      </c>
      <c r="AF13" s="3411">
        <v>14</v>
      </c>
      <c r="AG13" s="3411">
        <v>4</v>
      </c>
      <c r="AH13" s="3408">
        <v>16</v>
      </c>
      <c r="AI13" s="3411">
        <v>146</v>
      </c>
      <c r="AJ13" s="3409">
        <v>111</v>
      </c>
    </row>
    <row r="14" spans="1:36" ht="14">
      <c r="A14" s="4" t="s">
        <v>138</v>
      </c>
      <c r="B14" s="3455">
        <v>0.27710000000000001</v>
      </c>
      <c r="C14" s="3456">
        <v>0.1925</v>
      </c>
      <c r="D14" s="3448">
        <v>0.36609999999999998</v>
      </c>
      <c r="E14" s="3456">
        <v>0.26429999999999998</v>
      </c>
      <c r="F14" s="3456">
        <v>0.22739999999999999</v>
      </c>
      <c r="G14" s="3456">
        <v>0.23380000000000001</v>
      </c>
      <c r="H14" s="3456">
        <v>0.27800000000000002</v>
      </c>
      <c r="I14" s="3456">
        <v>0.2162</v>
      </c>
      <c r="J14" s="3449">
        <v>0.38740000000000002</v>
      </c>
      <c r="K14" s="3456">
        <v>0.22589999999999999</v>
      </c>
      <c r="L14" s="3456">
        <v>0.28760000000000002</v>
      </c>
      <c r="M14" s="3456">
        <v>0.33289999999999997</v>
      </c>
      <c r="N14" s="3456">
        <v>0.2296</v>
      </c>
      <c r="O14" s="3456">
        <v>0.34029999999999999</v>
      </c>
      <c r="P14" s="3456">
        <v>0.43530000000000002</v>
      </c>
      <c r="Q14" s="3456">
        <v>0.24079999999999999</v>
      </c>
      <c r="R14" s="3456">
        <v>0.27529999999999999</v>
      </c>
      <c r="S14" s="3456">
        <v>0.21840000000000001</v>
      </c>
      <c r="T14" s="3456">
        <v>0.27079999999999999</v>
      </c>
      <c r="U14" s="3456">
        <v>0.23769999999999999</v>
      </c>
      <c r="V14" s="3450">
        <v>0.27379999999999999</v>
      </c>
      <c r="W14" s="3456">
        <v>0.2268</v>
      </c>
      <c r="X14" s="3456">
        <v>0.31430000000000002</v>
      </c>
      <c r="Y14" s="3451">
        <v>0.30220000000000002</v>
      </c>
      <c r="Z14" s="3456">
        <v>0.22259999999999999</v>
      </c>
      <c r="AA14" s="3456">
        <v>0.26229999999999998</v>
      </c>
      <c r="AB14" s="3456">
        <v>0.34210000000000002</v>
      </c>
      <c r="AC14" s="3452">
        <v>0.3322</v>
      </c>
      <c r="AD14" s="3456">
        <v>0.41349999999999998</v>
      </c>
      <c r="AE14" s="3456">
        <v>0.2014</v>
      </c>
      <c r="AF14" s="3456">
        <v>0.21820000000000001</v>
      </c>
      <c r="AG14" s="3456">
        <v>0.15240000000000001</v>
      </c>
      <c r="AH14" s="3453">
        <v>0.25219999999999998</v>
      </c>
      <c r="AI14" s="3456">
        <v>0.3342</v>
      </c>
      <c r="AJ14" s="3454">
        <v>0.27260000000000001</v>
      </c>
    </row>
    <row r="15" spans="1:36" ht="14">
      <c r="A15" s="4" t="s">
        <v>203</v>
      </c>
      <c r="B15" s="3419">
        <v>258</v>
      </c>
      <c r="C15" s="3420">
        <v>124</v>
      </c>
      <c r="D15" s="3412">
        <v>134</v>
      </c>
      <c r="E15" s="3420">
        <v>36</v>
      </c>
      <c r="F15" s="3420">
        <v>51</v>
      </c>
      <c r="G15" s="3420">
        <v>44</v>
      </c>
      <c r="H15" s="3420">
        <v>39</v>
      </c>
      <c r="I15" s="3420">
        <v>36</v>
      </c>
      <c r="J15" s="3413">
        <v>52</v>
      </c>
      <c r="K15" s="3420">
        <v>17</v>
      </c>
      <c r="L15" s="3420">
        <v>16</v>
      </c>
      <c r="M15" s="3420">
        <v>31</v>
      </c>
      <c r="N15" s="3420">
        <v>11</v>
      </c>
      <c r="O15" s="3420">
        <v>26</v>
      </c>
      <c r="P15" s="3420">
        <v>9</v>
      </c>
      <c r="Q15" s="3420">
        <v>23</v>
      </c>
      <c r="R15" s="3420">
        <v>33</v>
      </c>
      <c r="S15" s="3420">
        <v>33</v>
      </c>
      <c r="T15" s="3420">
        <v>12</v>
      </c>
      <c r="U15" s="3420">
        <v>19</v>
      </c>
      <c r="V15" s="3414">
        <v>28</v>
      </c>
      <c r="W15" s="3420">
        <v>72</v>
      </c>
      <c r="X15" s="3420">
        <v>83</v>
      </c>
      <c r="Y15" s="3415">
        <v>89</v>
      </c>
      <c r="Z15" s="3420">
        <v>90</v>
      </c>
      <c r="AA15" s="3420">
        <v>56</v>
      </c>
      <c r="AB15" s="3420">
        <v>34</v>
      </c>
      <c r="AC15" s="3416">
        <v>78</v>
      </c>
      <c r="AD15" s="3420">
        <v>60</v>
      </c>
      <c r="AE15" s="3420">
        <v>114</v>
      </c>
      <c r="AF15" s="3420">
        <v>24</v>
      </c>
      <c r="AG15" s="3420">
        <v>10</v>
      </c>
      <c r="AH15" s="3417">
        <v>21</v>
      </c>
      <c r="AI15" s="3420">
        <v>90</v>
      </c>
      <c r="AJ15" s="3418">
        <v>119</v>
      </c>
    </row>
    <row r="16" spans="1:36" ht="14">
      <c r="A16" s="4" t="s">
        <v>138</v>
      </c>
      <c r="B16" s="3464">
        <v>0.25269999999999998</v>
      </c>
      <c r="C16" s="3465">
        <v>0.23760000000000001</v>
      </c>
      <c r="D16" s="3457">
        <v>0.26860000000000001</v>
      </c>
      <c r="E16" s="3465">
        <v>0.31469999999999998</v>
      </c>
      <c r="F16" s="3465">
        <v>0.29630000000000001</v>
      </c>
      <c r="G16" s="3465">
        <v>0.2656</v>
      </c>
      <c r="H16" s="3465">
        <v>0.21199999999999999</v>
      </c>
      <c r="I16" s="3465">
        <v>0.2424</v>
      </c>
      <c r="J16" s="3458">
        <v>0.22070000000000001</v>
      </c>
      <c r="K16" s="3465">
        <v>0.17530000000000001</v>
      </c>
      <c r="L16" s="3465">
        <v>0.21279999999999999</v>
      </c>
      <c r="M16" s="3465">
        <v>0.23449999999999999</v>
      </c>
      <c r="N16" s="3465">
        <v>0.26040000000000002</v>
      </c>
      <c r="O16" s="3465">
        <v>0.2326</v>
      </c>
      <c r="P16" s="3465">
        <v>0.31940000000000002</v>
      </c>
      <c r="Q16" s="3465">
        <v>0.2722</v>
      </c>
      <c r="R16" s="3465">
        <v>0.2389</v>
      </c>
      <c r="S16" s="3465">
        <v>0.37830000000000003</v>
      </c>
      <c r="T16" s="3465">
        <v>0.23949999999999999</v>
      </c>
      <c r="U16" s="3465">
        <v>0.21479999999999999</v>
      </c>
      <c r="V16" s="3459">
        <v>0.3286</v>
      </c>
      <c r="W16" s="3465">
        <v>0.251</v>
      </c>
      <c r="X16" s="3465">
        <v>0.24660000000000001</v>
      </c>
      <c r="Y16" s="3460">
        <v>0.26150000000000001</v>
      </c>
      <c r="Z16" s="3465">
        <v>0.2467</v>
      </c>
      <c r="AA16" s="3465">
        <v>0.22370000000000001</v>
      </c>
      <c r="AB16" s="3465">
        <v>0.27429999999999999</v>
      </c>
      <c r="AC16" s="3461">
        <v>0.2767</v>
      </c>
      <c r="AD16" s="3465">
        <v>0.16650000000000001</v>
      </c>
      <c r="AE16" s="3465">
        <v>0.33560000000000001</v>
      </c>
      <c r="AF16" s="3465">
        <v>0.38200000000000001</v>
      </c>
      <c r="AG16" s="3465">
        <v>0.37859999999999999</v>
      </c>
      <c r="AH16" s="3462">
        <v>0.32529999999999998</v>
      </c>
      <c r="AI16" s="3465">
        <v>0.2049</v>
      </c>
      <c r="AJ16" s="3463">
        <v>0.29239999999999999</v>
      </c>
    </row>
    <row r="17" spans="1:36" ht="14">
      <c r="A17" s="4" t="s">
        <v>205</v>
      </c>
      <c r="B17" s="3428">
        <v>288</v>
      </c>
      <c r="C17" s="3429">
        <v>164</v>
      </c>
      <c r="D17" s="3421">
        <v>124</v>
      </c>
      <c r="E17" s="3429">
        <v>28</v>
      </c>
      <c r="F17" s="3429">
        <v>50</v>
      </c>
      <c r="G17" s="3429">
        <v>42</v>
      </c>
      <c r="H17" s="3429">
        <v>55</v>
      </c>
      <c r="I17" s="3429">
        <v>55</v>
      </c>
      <c r="J17" s="3422">
        <v>58</v>
      </c>
      <c r="K17" s="3429">
        <v>36</v>
      </c>
      <c r="L17" s="3429">
        <v>28</v>
      </c>
      <c r="M17" s="3429">
        <v>40</v>
      </c>
      <c r="N17" s="3429">
        <v>15</v>
      </c>
      <c r="O17" s="3429">
        <v>29</v>
      </c>
      <c r="P17" s="3429">
        <v>3</v>
      </c>
      <c r="Q17" s="3429">
        <v>24</v>
      </c>
      <c r="R17" s="3429">
        <v>31</v>
      </c>
      <c r="S17" s="3429">
        <v>21</v>
      </c>
      <c r="T17" s="3429">
        <v>11</v>
      </c>
      <c r="U17" s="3429">
        <v>30</v>
      </c>
      <c r="V17" s="3423">
        <v>18</v>
      </c>
      <c r="W17" s="3429">
        <v>81</v>
      </c>
      <c r="X17" s="3429">
        <v>100</v>
      </c>
      <c r="Y17" s="3424">
        <v>92</v>
      </c>
      <c r="Z17" s="3429">
        <v>107</v>
      </c>
      <c r="AA17" s="3429">
        <v>82</v>
      </c>
      <c r="AB17" s="3429">
        <v>27</v>
      </c>
      <c r="AC17" s="3425">
        <v>71</v>
      </c>
      <c r="AD17" s="3429">
        <v>100</v>
      </c>
      <c r="AE17" s="3429">
        <v>99</v>
      </c>
      <c r="AF17" s="3429">
        <v>14</v>
      </c>
      <c r="AG17" s="3429">
        <v>6</v>
      </c>
      <c r="AH17" s="3426">
        <v>16</v>
      </c>
      <c r="AI17" s="3429">
        <v>136</v>
      </c>
      <c r="AJ17" s="3427">
        <v>105</v>
      </c>
    </row>
    <row r="18" spans="1:36" ht="14">
      <c r="A18" s="4" t="s">
        <v>138</v>
      </c>
      <c r="B18" s="3473">
        <v>0.28179999999999999</v>
      </c>
      <c r="C18" s="3474">
        <v>0.31290000000000001</v>
      </c>
      <c r="D18" s="3466">
        <v>0.249</v>
      </c>
      <c r="E18" s="3474">
        <v>0.24510000000000001</v>
      </c>
      <c r="F18" s="3474">
        <v>0.29409999999999997</v>
      </c>
      <c r="G18" s="3474">
        <v>0.254</v>
      </c>
      <c r="H18" s="3474">
        <v>0.29580000000000001</v>
      </c>
      <c r="I18" s="3474">
        <v>0.36349999999999999</v>
      </c>
      <c r="J18" s="3467">
        <v>0.247</v>
      </c>
      <c r="K18" s="3474">
        <v>0.37530000000000002</v>
      </c>
      <c r="L18" s="3474">
        <v>0.38400000000000001</v>
      </c>
      <c r="M18" s="3474">
        <v>0.30309999999999998</v>
      </c>
      <c r="N18" s="3474">
        <v>0.36270000000000002</v>
      </c>
      <c r="O18" s="3474">
        <v>0.25950000000000001</v>
      </c>
      <c r="P18" s="3474">
        <v>9.0300000000000005E-2</v>
      </c>
      <c r="Q18" s="3474">
        <v>0.27879999999999999</v>
      </c>
      <c r="R18" s="3474">
        <v>0.2238</v>
      </c>
      <c r="S18" s="3474">
        <v>0.23760000000000001</v>
      </c>
      <c r="T18" s="3474">
        <v>0.22789999999999999</v>
      </c>
      <c r="U18" s="3474">
        <v>0.3397</v>
      </c>
      <c r="V18" s="3468">
        <v>0.21179999999999999</v>
      </c>
      <c r="W18" s="3474">
        <v>0.2823</v>
      </c>
      <c r="X18" s="3474">
        <v>0.29620000000000002</v>
      </c>
      <c r="Y18" s="3469">
        <v>0.27179999999999999</v>
      </c>
      <c r="Z18" s="3474">
        <v>0.29389999999999999</v>
      </c>
      <c r="AA18" s="3474">
        <v>0.33</v>
      </c>
      <c r="AB18" s="3474">
        <v>0.21809999999999999</v>
      </c>
      <c r="AC18" s="3470">
        <v>0.25159999999999999</v>
      </c>
      <c r="AD18" s="3474">
        <v>0.27729999999999999</v>
      </c>
      <c r="AE18" s="3474">
        <v>0.29210000000000003</v>
      </c>
      <c r="AF18" s="3474">
        <v>0.22589999999999999</v>
      </c>
      <c r="AG18" s="3474">
        <v>0.23899999999999999</v>
      </c>
      <c r="AH18" s="3471">
        <v>0.24990000000000001</v>
      </c>
      <c r="AI18" s="3474">
        <v>0.31069999999999998</v>
      </c>
      <c r="AJ18" s="3472">
        <v>0.25800000000000001</v>
      </c>
    </row>
    <row r="19" spans="1:36" ht="14">
      <c r="A19" s="4" t="s">
        <v>178</v>
      </c>
      <c r="B19" s="3437">
        <v>192</v>
      </c>
      <c r="C19" s="3438">
        <v>135</v>
      </c>
      <c r="D19" s="3430">
        <v>58</v>
      </c>
      <c r="E19" s="3438">
        <v>20</v>
      </c>
      <c r="F19" s="3438">
        <v>31</v>
      </c>
      <c r="G19" s="3438">
        <v>41</v>
      </c>
      <c r="H19" s="3438">
        <v>40</v>
      </c>
      <c r="I19" s="3438">
        <v>27</v>
      </c>
      <c r="J19" s="3431">
        <v>34</v>
      </c>
      <c r="K19" s="3438">
        <v>21</v>
      </c>
      <c r="L19" s="3438">
        <v>8</v>
      </c>
      <c r="M19" s="3438">
        <v>17</v>
      </c>
      <c r="N19" s="3438">
        <v>6</v>
      </c>
      <c r="O19" s="3438">
        <v>19</v>
      </c>
      <c r="P19" s="3438">
        <v>4</v>
      </c>
      <c r="Q19" s="3438">
        <v>18</v>
      </c>
      <c r="R19" s="3438">
        <v>37</v>
      </c>
      <c r="S19" s="3438">
        <v>14</v>
      </c>
      <c r="T19" s="3438">
        <v>13</v>
      </c>
      <c r="U19" s="3438">
        <v>19</v>
      </c>
      <c r="V19" s="3432">
        <v>16</v>
      </c>
      <c r="W19" s="3438">
        <v>69</v>
      </c>
      <c r="X19" s="3438">
        <v>48</v>
      </c>
      <c r="Y19" s="3433">
        <v>56</v>
      </c>
      <c r="Z19" s="3438">
        <v>87</v>
      </c>
      <c r="AA19" s="3438">
        <v>46</v>
      </c>
      <c r="AB19" s="3438">
        <v>21</v>
      </c>
      <c r="AC19" s="3434">
        <v>39</v>
      </c>
      <c r="AD19" s="3438">
        <v>51</v>
      </c>
      <c r="AE19" s="3438">
        <v>58</v>
      </c>
      <c r="AF19" s="3438">
        <v>11</v>
      </c>
      <c r="AG19" s="3438">
        <v>6</v>
      </c>
      <c r="AH19" s="3435">
        <v>11</v>
      </c>
      <c r="AI19" s="3438">
        <v>66</v>
      </c>
      <c r="AJ19" s="3436">
        <v>72</v>
      </c>
    </row>
    <row r="20" spans="1:36" ht="14">
      <c r="A20" s="8" t="s">
        <v>138</v>
      </c>
      <c r="B20" s="3483">
        <v>0.18840000000000001</v>
      </c>
      <c r="C20" s="3482">
        <v>0.25700000000000001</v>
      </c>
      <c r="D20" s="3475">
        <v>0.1163</v>
      </c>
      <c r="E20" s="3482">
        <v>0.1759</v>
      </c>
      <c r="F20" s="3482">
        <v>0.1822</v>
      </c>
      <c r="G20" s="3482">
        <v>0.2465</v>
      </c>
      <c r="H20" s="3482">
        <v>0.21410000000000001</v>
      </c>
      <c r="I20" s="3482">
        <v>0.1779</v>
      </c>
      <c r="J20" s="3476">
        <v>0.1449</v>
      </c>
      <c r="K20" s="3482">
        <v>0.2235</v>
      </c>
      <c r="L20" s="3482">
        <v>0.11559999999999999</v>
      </c>
      <c r="M20" s="3482">
        <v>0.1295</v>
      </c>
      <c r="N20" s="3482">
        <v>0.14729999999999999</v>
      </c>
      <c r="O20" s="3482">
        <v>0.16750000000000001</v>
      </c>
      <c r="P20" s="3482">
        <v>0.155</v>
      </c>
      <c r="Q20" s="3482">
        <v>0.20830000000000001</v>
      </c>
      <c r="R20" s="3482">
        <v>0.26190000000000002</v>
      </c>
      <c r="S20" s="3482">
        <v>0.16569999999999999</v>
      </c>
      <c r="T20" s="3482">
        <v>0.26179999999999998</v>
      </c>
      <c r="U20" s="3482">
        <v>0.20780000000000001</v>
      </c>
      <c r="V20" s="3477">
        <v>0.18579999999999999</v>
      </c>
      <c r="W20" s="3482">
        <v>0.24</v>
      </c>
      <c r="X20" s="3482">
        <v>0.1429</v>
      </c>
      <c r="Y20" s="3478">
        <v>0.16450000000000001</v>
      </c>
      <c r="Z20" s="3482">
        <v>0.23680000000000001</v>
      </c>
      <c r="AA20" s="3482">
        <v>0.184</v>
      </c>
      <c r="AB20" s="3482">
        <v>0.16539999999999999</v>
      </c>
      <c r="AC20" s="3479">
        <v>0.13950000000000001</v>
      </c>
      <c r="AD20" s="3482">
        <v>0.14269999999999999</v>
      </c>
      <c r="AE20" s="3482">
        <v>0.17080000000000001</v>
      </c>
      <c r="AF20" s="3482">
        <v>0.17399999999999999</v>
      </c>
      <c r="AG20" s="3482">
        <v>0.23</v>
      </c>
      <c r="AH20" s="3480">
        <v>0.17249999999999999</v>
      </c>
      <c r="AI20" s="3482">
        <v>0.1502</v>
      </c>
      <c r="AJ20" s="3481">
        <v>0.17699999999999999</v>
      </c>
    </row>
    <row r="21" spans="1:36" ht="14">
      <c r="A21" s="4" t="s">
        <v>149</v>
      </c>
      <c r="B21" s="3446">
        <v>1021</v>
      </c>
      <c r="C21" s="3447">
        <v>523</v>
      </c>
      <c r="D21" s="3439">
        <v>498</v>
      </c>
      <c r="E21" s="3447">
        <v>113</v>
      </c>
      <c r="F21" s="3447">
        <v>172</v>
      </c>
      <c r="G21" s="3447">
        <v>165</v>
      </c>
      <c r="H21" s="3447">
        <v>185</v>
      </c>
      <c r="I21" s="3447">
        <v>150</v>
      </c>
      <c r="J21" s="3440">
        <v>237</v>
      </c>
      <c r="K21" s="3447">
        <v>95</v>
      </c>
      <c r="L21" s="3447">
        <v>74</v>
      </c>
      <c r="M21" s="3447">
        <v>134</v>
      </c>
      <c r="N21" s="3447">
        <v>42</v>
      </c>
      <c r="O21" s="3447">
        <v>112</v>
      </c>
      <c r="P21" s="3447">
        <v>28</v>
      </c>
      <c r="Q21" s="3447">
        <v>86</v>
      </c>
      <c r="R21" s="3447">
        <v>140</v>
      </c>
      <c r="S21" s="3447">
        <v>87</v>
      </c>
      <c r="T21" s="3447">
        <v>49</v>
      </c>
      <c r="U21" s="3447">
        <v>89</v>
      </c>
      <c r="V21" s="3441">
        <v>84</v>
      </c>
      <c r="W21" s="3447">
        <v>286</v>
      </c>
      <c r="X21" s="3447">
        <v>338</v>
      </c>
      <c r="Y21" s="3442">
        <v>339</v>
      </c>
      <c r="Z21" s="3447">
        <v>365</v>
      </c>
      <c r="AA21" s="3447">
        <v>249</v>
      </c>
      <c r="AB21" s="3447">
        <v>126</v>
      </c>
      <c r="AC21" s="3443">
        <v>281</v>
      </c>
      <c r="AD21" s="3447">
        <v>359</v>
      </c>
      <c r="AE21" s="3447">
        <v>338</v>
      </c>
      <c r="AF21" s="3447">
        <v>63</v>
      </c>
      <c r="AG21" s="3447">
        <v>25</v>
      </c>
      <c r="AH21" s="3444">
        <v>63</v>
      </c>
      <c r="AI21" s="3447">
        <v>437</v>
      </c>
      <c r="AJ21" s="3445">
        <v>409</v>
      </c>
    </row>
    <row r="22" spans="1:36" ht="14">
      <c r="A22" s="8" t="s">
        <v>138</v>
      </c>
      <c r="B22" s="3492">
        <v>1</v>
      </c>
      <c r="C22" s="3491">
        <v>1</v>
      </c>
      <c r="D22" s="3484">
        <v>1</v>
      </c>
      <c r="E22" s="3491">
        <v>1</v>
      </c>
      <c r="F22" s="3491">
        <v>1</v>
      </c>
      <c r="G22" s="3491">
        <v>0.99990000000000001</v>
      </c>
      <c r="H22" s="3491">
        <v>0.99990000000000001</v>
      </c>
      <c r="I22" s="3491">
        <v>1</v>
      </c>
      <c r="J22" s="3485">
        <v>1</v>
      </c>
      <c r="K22" s="3491">
        <v>1</v>
      </c>
      <c r="L22" s="3491">
        <v>1</v>
      </c>
      <c r="M22" s="3491">
        <v>1</v>
      </c>
      <c r="N22" s="3491">
        <v>1</v>
      </c>
      <c r="O22" s="3491">
        <v>0.99990000000000001</v>
      </c>
      <c r="P22" s="3491">
        <v>1</v>
      </c>
      <c r="Q22" s="3491">
        <v>1.0001</v>
      </c>
      <c r="R22" s="3491">
        <v>0.99990000000000001</v>
      </c>
      <c r="S22" s="3491">
        <v>1</v>
      </c>
      <c r="T22" s="3491">
        <v>1</v>
      </c>
      <c r="U22" s="3491">
        <v>1</v>
      </c>
      <c r="V22" s="3486">
        <v>1</v>
      </c>
      <c r="W22" s="3491">
        <v>1.0001</v>
      </c>
      <c r="X22" s="3491">
        <v>1</v>
      </c>
      <c r="Y22" s="3487">
        <v>1</v>
      </c>
      <c r="Z22" s="3491">
        <v>1</v>
      </c>
      <c r="AA22" s="3491">
        <v>1</v>
      </c>
      <c r="AB22" s="3491">
        <v>0.99990000000000001</v>
      </c>
      <c r="AC22" s="3488">
        <v>1</v>
      </c>
      <c r="AD22" s="3491">
        <v>1</v>
      </c>
      <c r="AE22" s="3491">
        <v>0.99990000000000001</v>
      </c>
      <c r="AF22" s="3491">
        <v>1.0001</v>
      </c>
      <c r="AG22" s="3491">
        <v>1</v>
      </c>
      <c r="AH22" s="3489">
        <v>0.99990000000000001</v>
      </c>
      <c r="AI22" s="3491">
        <v>1</v>
      </c>
      <c r="AJ22" s="3490">
        <v>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J22"/>
  <sheetViews>
    <sheetView workbookViewId="0">
      <selection activeCell="A6" sqref="A6:Z6"/>
    </sheetView>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80</v>
      </c>
    </row>
    <row r="6" spans="1:36" ht="42" customHeight="1">
      <c r="A6" s="4056" t="s">
        <v>218</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3608">
        <v>1021</v>
      </c>
      <c r="C11" s="3609">
        <v>542</v>
      </c>
      <c r="D11" s="3601">
        <v>479</v>
      </c>
      <c r="E11" s="3609">
        <v>79</v>
      </c>
      <c r="F11" s="3609">
        <v>169</v>
      </c>
      <c r="G11" s="3609">
        <v>154</v>
      </c>
      <c r="H11" s="3609">
        <v>188</v>
      </c>
      <c r="I11" s="3609">
        <v>207</v>
      </c>
      <c r="J11" s="3602">
        <v>224</v>
      </c>
      <c r="K11" s="3609">
        <v>92</v>
      </c>
      <c r="L11" s="3609">
        <v>78</v>
      </c>
      <c r="M11" s="3609">
        <v>105</v>
      </c>
      <c r="N11" s="3609">
        <v>44</v>
      </c>
      <c r="O11" s="3609">
        <v>98</v>
      </c>
      <c r="P11" s="3609">
        <v>11</v>
      </c>
      <c r="Q11" s="3609">
        <v>98</v>
      </c>
      <c r="R11" s="3609">
        <v>143</v>
      </c>
      <c r="S11" s="3609">
        <v>103</v>
      </c>
      <c r="T11" s="3609">
        <v>59</v>
      </c>
      <c r="U11" s="3609">
        <v>103</v>
      </c>
      <c r="V11" s="3603">
        <v>86</v>
      </c>
      <c r="W11" s="3609">
        <v>355</v>
      </c>
      <c r="X11" s="3609">
        <v>355</v>
      </c>
      <c r="Y11" s="3604">
        <v>253</v>
      </c>
      <c r="Z11" s="3609">
        <v>237</v>
      </c>
      <c r="AA11" s="3609">
        <v>271</v>
      </c>
      <c r="AB11" s="3609">
        <v>154</v>
      </c>
      <c r="AC11" s="3605">
        <v>359</v>
      </c>
      <c r="AD11" s="3609">
        <v>371</v>
      </c>
      <c r="AE11" s="3609">
        <v>292</v>
      </c>
      <c r="AF11" s="3609">
        <v>66</v>
      </c>
      <c r="AG11" s="3609">
        <v>28</v>
      </c>
      <c r="AH11" s="3606">
        <v>91</v>
      </c>
      <c r="AI11" s="3609">
        <v>439</v>
      </c>
      <c r="AJ11" s="3607">
        <v>399</v>
      </c>
    </row>
    <row r="12" spans="1:36" ht="14">
      <c r="A12" s="8" t="s">
        <v>136</v>
      </c>
      <c r="B12" s="3510">
        <v>1021</v>
      </c>
      <c r="C12" s="3509">
        <v>523</v>
      </c>
      <c r="D12" s="3502">
        <v>498</v>
      </c>
      <c r="E12" s="3509">
        <v>113</v>
      </c>
      <c r="F12" s="3509">
        <v>172</v>
      </c>
      <c r="G12" s="3509">
        <v>165</v>
      </c>
      <c r="H12" s="3509">
        <v>185</v>
      </c>
      <c r="I12" s="3509">
        <v>150</v>
      </c>
      <c r="J12" s="3503">
        <v>237</v>
      </c>
      <c r="K12" s="3509">
        <v>95</v>
      </c>
      <c r="L12" s="3509">
        <v>74</v>
      </c>
      <c r="M12" s="3509">
        <v>134</v>
      </c>
      <c r="N12" s="3509">
        <v>42</v>
      </c>
      <c r="O12" s="3509">
        <v>112</v>
      </c>
      <c r="P12" s="3509">
        <v>28</v>
      </c>
      <c r="Q12" s="3509">
        <v>86</v>
      </c>
      <c r="R12" s="3509">
        <v>140</v>
      </c>
      <c r="S12" s="3509">
        <v>87</v>
      </c>
      <c r="T12" s="3509">
        <v>49</v>
      </c>
      <c r="U12" s="3509">
        <v>89</v>
      </c>
      <c r="V12" s="3504">
        <v>84</v>
      </c>
      <c r="W12" s="3509">
        <v>286</v>
      </c>
      <c r="X12" s="3509">
        <v>338</v>
      </c>
      <c r="Y12" s="3505">
        <v>339</v>
      </c>
      <c r="Z12" s="3509">
        <v>365</v>
      </c>
      <c r="AA12" s="3509">
        <v>249</v>
      </c>
      <c r="AB12" s="3509">
        <v>126</v>
      </c>
      <c r="AC12" s="3506">
        <v>281</v>
      </c>
      <c r="AD12" s="3509">
        <v>359</v>
      </c>
      <c r="AE12" s="3509">
        <v>338</v>
      </c>
      <c r="AF12" s="3509">
        <v>63</v>
      </c>
      <c r="AG12" s="3509">
        <v>25</v>
      </c>
      <c r="AH12" s="3507">
        <v>63</v>
      </c>
      <c r="AI12" s="3509">
        <v>437</v>
      </c>
      <c r="AJ12" s="3508">
        <v>409</v>
      </c>
    </row>
    <row r="13" spans="1:36" ht="14">
      <c r="A13" s="4" t="s">
        <v>202</v>
      </c>
      <c r="B13" s="3518">
        <v>314</v>
      </c>
      <c r="C13" s="3519">
        <v>148</v>
      </c>
      <c r="D13" s="3511">
        <v>167</v>
      </c>
      <c r="E13" s="3519">
        <v>34</v>
      </c>
      <c r="F13" s="3519">
        <v>71</v>
      </c>
      <c r="G13" s="3519">
        <v>47</v>
      </c>
      <c r="H13" s="3519">
        <v>47</v>
      </c>
      <c r="I13" s="3519">
        <v>47</v>
      </c>
      <c r="J13" s="3512">
        <v>68</v>
      </c>
      <c r="K13" s="3519">
        <v>34</v>
      </c>
      <c r="L13" s="3519">
        <v>23</v>
      </c>
      <c r="M13" s="3519">
        <v>50</v>
      </c>
      <c r="N13" s="3519">
        <v>8</v>
      </c>
      <c r="O13" s="3519">
        <v>37</v>
      </c>
      <c r="P13" s="3519">
        <v>5</v>
      </c>
      <c r="Q13" s="3519">
        <v>25</v>
      </c>
      <c r="R13" s="3519">
        <v>33</v>
      </c>
      <c r="S13" s="3519">
        <v>36</v>
      </c>
      <c r="T13" s="3519">
        <v>13</v>
      </c>
      <c r="U13" s="3519">
        <v>23</v>
      </c>
      <c r="V13" s="3513">
        <v>27</v>
      </c>
      <c r="W13" s="3519">
        <v>86</v>
      </c>
      <c r="X13" s="3519">
        <v>99</v>
      </c>
      <c r="Y13" s="3514">
        <v>120</v>
      </c>
      <c r="Z13" s="3519">
        <v>89</v>
      </c>
      <c r="AA13" s="3519">
        <v>82</v>
      </c>
      <c r="AB13" s="3519">
        <v>36</v>
      </c>
      <c r="AC13" s="3515">
        <v>107</v>
      </c>
      <c r="AD13" s="3519">
        <v>98</v>
      </c>
      <c r="AE13" s="3519">
        <v>124</v>
      </c>
      <c r="AF13" s="3519">
        <v>31</v>
      </c>
      <c r="AG13" s="3519">
        <v>7</v>
      </c>
      <c r="AH13" s="3516">
        <v>19</v>
      </c>
      <c r="AI13" s="3519">
        <v>129</v>
      </c>
      <c r="AJ13" s="3517">
        <v>146</v>
      </c>
    </row>
    <row r="14" spans="1:36" ht="14">
      <c r="A14" s="4" t="s">
        <v>138</v>
      </c>
      <c r="B14" s="3563">
        <v>0.30790000000000001</v>
      </c>
      <c r="C14" s="3564">
        <v>0.28199999999999997</v>
      </c>
      <c r="D14" s="3556">
        <v>0.3352</v>
      </c>
      <c r="E14" s="3564">
        <v>0.30149999999999999</v>
      </c>
      <c r="F14" s="3564">
        <v>0.41620000000000001</v>
      </c>
      <c r="G14" s="3564">
        <v>0.28560000000000002</v>
      </c>
      <c r="H14" s="3564">
        <v>0.25519999999999998</v>
      </c>
      <c r="I14" s="3564">
        <v>0.31030000000000002</v>
      </c>
      <c r="J14" s="3557">
        <v>0.28760000000000002</v>
      </c>
      <c r="K14" s="3564">
        <v>0.3584</v>
      </c>
      <c r="L14" s="3564">
        <v>0.31830000000000003</v>
      </c>
      <c r="M14" s="3564">
        <v>0.3745</v>
      </c>
      <c r="N14" s="3564">
        <v>0.1928</v>
      </c>
      <c r="O14" s="3564">
        <v>0.32929999999999998</v>
      </c>
      <c r="P14" s="3564">
        <v>0.187</v>
      </c>
      <c r="Q14" s="3564">
        <v>0.28749999999999998</v>
      </c>
      <c r="R14" s="3564">
        <v>0.2379</v>
      </c>
      <c r="S14" s="3564">
        <v>0.40920000000000001</v>
      </c>
      <c r="T14" s="3564">
        <v>0.26550000000000001</v>
      </c>
      <c r="U14" s="3564">
        <v>0.25409999999999999</v>
      </c>
      <c r="V14" s="3558">
        <v>0.32369999999999999</v>
      </c>
      <c r="W14" s="3564">
        <v>0.2994</v>
      </c>
      <c r="X14" s="3564">
        <v>0.29289999999999999</v>
      </c>
      <c r="Y14" s="3559">
        <v>0.35470000000000002</v>
      </c>
      <c r="Z14" s="3564">
        <v>0.2429</v>
      </c>
      <c r="AA14" s="3564">
        <v>0.33069999999999999</v>
      </c>
      <c r="AB14" s="3564">
        <v>0.28970000000000001</v>
      </c>
      <c r="AC14" s="3560">
        <v>0.3805</v>
      </c>
      <c r="AD14" s="3564">
        <v>0.27250000000000002</v>
      </c>
      <c r="AE14" s="3564">
        <v>0.3674</v>
      </c>
      <c r="AF14" s="3564">
        <v>0.4894</v>
      </c>
      <c r="AG14" s="3564">
        <v>0.26240000000000002</v>
      </c>
      <c r="AH14" s="3561">
        <v>0.30359999999999998</v>
      </c>
      <c r="AI14" s="3564">
        <v>0.2954</v>
      </c>
      <c r="AJ14" s="3562">
        <v>0.35770000000000002</v>
      </c>
    </row>
    <row r="15" spans="1:36" ht="14">
      <c r="A15" s="4" t="s">
        <v>203</v>
      </c>
      <c r="B15" s="3527">
        <v>169</v>
      </c>
      <c r="C15" s="3528">
        <v>65</v>
      </c>
      <c r="D15" s="3520">
        <v>104</v>
      </c>
      <c r="E15" s="3528">
        <v>27</v>
      </c>
      <c r="F15" s="3528">
        <v>31</v>
      </c>
      <c r="G15" s="3528">
        <v>30</v>
      </c>
      <c r="H15" s="3528">
        <v>24</v>
      </c>
      <c r="I15" s="3528">
        <v>19</v>
      </c>
      <c r="J15" s="3521">
        <v>39</v>
      </c>
      <c r="K15" s="3528">
        <v>8</v>
      </c>
      <c r="L15" s="3528">
        <v>12</v>
      </c>
      <c r="M15" s="3528">
        <v>25</v>
      </c>
      <c r="N15" s="3528">
        <v>8</v>
      </c>
      <c r="O15" s="3528">
        <v>17</v>
      </c>
      <c r="P15" s="3528">
        <v>7</v>
      </c>
      <c r="Q15" s="3528">
        <v>18</v>
      </c>
      <c r="R15" s="3528">
        <v>24</v>
      </c>
      <c r="S15" s="3528">
        <v>7</v>
      </c>
      <c r="T15" s="3528">
        <v>7</v>
      </c>
      <c r="U15" s="3528">
        <v>24</v>
      </c>
      <c r="V15" s="3522">
        <v>12</v>
      </c>
      <c r="W15" s="3528">
        <v>44</v>
      </c>
      <c r="X15" s="3528">
        <v>47</v>
      </c>
      <c r="Y15" s="3523">
        <v>67</v>
      </c>
      <c r="Z15" s="3528">
        <v>50</v>
      </c>
      <c r="AA15" s="3528">
        <v>35</v>
      </c>
      <c r="AB15" s="3528">
        <v>27</v>
      </c>
      <c r="AC15" s="3524">
        <v>57</v>
      </c>
      <c r="AD15" s="3528">
        <v>65</v>
      </c>
      <c r="AE15" s="3528">
        <v>57</v>
      </c>
      <c r="AF15" s="3528">
        <v>11</v>
      </c>
      <c r="AG15" s="3528">
        <v>4</v>
      </c>
      <c r="AH15" s="3525">
        <v>7</v>
      </c>
      <c r="AI15" s="3528">
        <v>79</v>
      </c>
      <c r="AJ15" s="3526">
        <v>65</v>
      </c>
    </row>
    <row r="16" spans="1:36" ht="14">
      <c r="A16" s="4" t="s">
        <v>138</v>
      </c>
      <c r="B16" s="3572">
        <v>0.16589999999999999</v>
      </c>
      <c r="C16" s="3573">
        <v>0.125</v>
      </c>
      <c r="D16" s="3565">
        <v>0.20899999999999999</v>
      </c>
      <c r="E16" s="3573">
        <v>0.23719999999999999</v>
      </c>
      <c r="F16" s="3573">
        <v>0.18260000000000001</v>
      </c>
      <c r="G16" s="3573">
        <v>0.17960000000000001</v>
      </c>
      <c r="H16" s="3573">
        <v>0.1323</v>
      </c>
      <c r="I16" s="3573">
        <v>0.1239</v>
      </c>
      <c r="J16" s="3566">
        <v>0.16309999999999999</v>
      </c>
      <c r="K16" s="3573">
        <v>8.2799999999999999E-2</v>
      </c>
      <c r="L16" s="3573">
        <v>0.16819999999999999</v>
      </c>
      <c r="M16" s="3573">
        <v>0.1908</v>
      </c>
      <c r="N16" s="3573">
        <v>0.1956</v>
      </c>
      <c r="O16" s="3573">
        <v>0.1552</v>
      </c>
      <c r="P16" s="3573">
        <v>0.24340000000000001</v>
      </c>
      <c r="Q16" s="3573">
        <v>0.20649999999999999</v>
      </c>
      <c r="R16" s="3573">
        <v>0.16900000000000001</v>
      </c>
      <c r="S16" s="3573">
        <v>7.5399999999999995E-2</v>
      </c>
      <c r="T16" s="3573">
        <v>0.14829999999999999</v>
      </c>
      <c r="U16" s="3573">
        <v>0.26479999999999998</v>
      </c>
      <c r="V16" s="3567">
        <v>0.1469</v>
      </c>
      <c r="W16" s="3573">
        <v>0.15390000000000001</v>
      </c>
      <c r="X16" s="3573">
        <v>0.13800000000000001</v>
      </c>
      <c r="Y16" s="3568">
        <v>0.1968</v>
      </c>
      <c r="Z16" s="3573">
        <v>0.13739999999999999</v>
      </c>
      <c r="AA16" s="3573">
        <v>0.1386</v>
      </c>
      <c r="AB16" s="3573">
        <v>0.21829999999999999</v>
      </c>
      <c r="AC16" s="3569">
        <v>0.20380000000000001</v>
      </c>
      <c r="AD16" s="3573">
        <v>0.18049999999999999</v>
      </c>
      <c r="AE16" s="3573">
        <v>0.16830000000000001</v>
      </c>
      <c r="AF16" s="3573">
        <v>0.17910000000000001</v>
      </c>
      <c r="AG16" s="3573">
        <v>0.15029999999999999</v>
      </c>
      <c r="AH16" s="3570">
        <v>0.11459999999999999</v>
      </c>
      <c r="AI16" s="3573">
        <v>0.1799</v>
      </c>
      <c r="AJ16" s="3571">
        <v>0.16009999999999999</v>
      </c>
    </row>
    <row r="17" spans="1:36" ht="14">
      <c r="A17" s="4" t="s">
        <v>205</v>
      </c>
      <c r="B17" s="3536">
        <v>302</v>
      </c>
      <c r="C17" s="3537">
        <v>143</v>
      </c>
      <c r="D17" s="3529">
        <v>159</v>
      </c>
      <c r="E17" s="3537">
        <v>32</v>
      </c>
      <c r="F17" s="3537">
        <v>32</v>
      </c>
      <c r="G17" s="3537">
        <v>40</v>
      </c>
      <c r="H17" s="3537">
        <v>64</v>
      </c>
      <c r="I17" s="3537">
        <v>53</v>
      </c>
      <c r="J17" s="3530">
        <v>81</v>
      </c>
      <c r="K17" s="3537">
        <v>32</v>
      </c>
      <c r="L17" s="3537">
        <v>25</v>
      </c>
      <c r="M17" s="3537">
        <v>36</v>
      </c>
      <c r="N17" s="3537">
        <v>15</v>
      </c>
      <c r="O17" s="3537">
        <v>38</v>
      </c>
      <c r="P17" s="3537">
        <v>6</v>
      </c>
      <c r="Q17" s="3537">
        <v>20</v>
      </c>
      <c r="R17" s="3537">
        <v>42</v>
      </c>
      <c r="S17" s="3537">
        <v>27</v>
      </c>
      <c r="T17" s="3537">
        <v>15</v>
      </c>
      <c r="U17" s="3537">
        <v>24</v>
      </c>
      <c r="V17" s="3531">
        <v>22</v>
      </c>
      <c r="W17" s="3537">
        <v>74</v>
      </c>
      <c r="X17" s="3537">
        <v>122</v>
      </c>
      <c r="Y17" s="3532">
        <v>91</v>
      </c>
      <c r="Z17" s="3537">
        <v>107</v>
      </c>
      <c r="AA17" s="3537">
        <v>75</v>
      </c>
      <c r="AB17" s="3537">
        <v>43</v>
      </c>
      <c r="AC17" s="3533">
        <v>78</v>
      </c>
      <c r="AD17" s="3537">
        <v>126</v>
      </c>
      <c r="AE17" s="3537">
        <v>94</v>
      </c>
      <c r="AF17" s="3537">
        <v>7</v>
      </c>
      <c r="AG17" s="3537">
        <v>7</v>
      </c>
      <c r="AH17" s="3534">
        <v>20</v>
      </c>
      <c r="AI17" s="3537">
        <v>141</v>
      </c>
      <c r="AJ17" s="3535">
        <v>109</v>
      </c>
    </row>
    <row r="18" spans="1:36" ht="14">
      <c r="A18" s="4" t="s">
        <v>138</v>
      </c>
      <c r="B18" s="3581">
        <v>0.29580000000000001</v>
      </c>
      <c r="C18" s="3582">
        <v>0.27360000000000001</v>
      </c>
      <c r="D18" s="3574">
        <v>0.31909999999999999</v>
      </c>
      <c r="E18" s="3582">
        <v>0.2848</v>
      </c>
      <c r="F18" s="3582">
        <v>0.18459999999999999</v>
      </c>
      <c r="G18" s="3582">
        <v>0.24079999999999999</v>
      </c>
      <c r="H18" s="3582">
        <v>0.34739999999999999</v>
      </c>
      <c r="I18" s="3582">
        <v>0.35549999999999998</v>
      </c>
      <c r="J18" s="3575">
        <v>0.3417</v>
      </c>
      <c r="K18" s="3582">
        <v>0.33289999999999997</v>
      </c>
      <c r="L18" s="3582">
        <v>0.34060000000000001</v>
      </c>
      <c r="M18" s="3582">
        <v>0.26879999999999998</v>
      </c>
      <c r="N18" s="3582">
        <v>0.35880000000000001</v>
      </c>
      <c r="O18" s="3582">
        <v>0.33529999999999999</v>
      </c>
      <c r="P18" s="3582">
        <v>0.2258</v>
      </c>
      <c r="Q18" s="3582">
        <v>0.23530000000000001</v>
      </c>
      <c r="R18" s="3582">
        <v>0.29730000000000001</v>
      </c>
      <c r="S18" s="3582">
        <v>0.30880000000000002</v>
      </c>
      <c r="T18" s="3582">
        <v>0.30640000000000001</v>
      </c>
      <c r="U18" s="3582">
        <v>0.26619999999999999</v>
      </c>
      <c r="V18" s="3576">
        <v>0.25800000000000001</v>
      </c>
      <c r="W18" s="3582">
        <v>0.25840000000000002</v>
      </c>
      <c r="X18" s="3582">
        <v>0.36030000000000001</v>
      </c>
      <c r="Y18" s="3577">
        <v>0.26740000000000003</v>
      </c>
      <c r="Z18" s="3582">
        <v>0.29199999999999998</v>
      </c>
      <c r="AA18" s="3582">
        <v>0.2999</v>
      </c>
      <c r="AB18" s="3582">
        <v>0.3412</v>
      </c>
      <c r="AC18" s="3578">
        <v>0.27660000000000001</v>
      </c>
      <c r="AD18" s="3582">
        <v>0.35220000000000001</v>
      </c>
      <c r="AE18" s="3582">
        <v>0.27929999999999999</v>
      </c>
      <c r="AF18" s="3582">
        <v>0.1149</v>
      </c>
      <c r="AG18" s="3582">
        <v>0.2802</v>
      </c>
      <c r="AH18" s="3579">
        <v>0.31730000000000003</v>
      </c>
      <c r="AI18" s="3582">
        <v>0.32279999999999998</v>
      </c>
      <c r="AJ18" s="3580">
        <v>0.2676</v>
      </c>
    </row>
    <row r="19" spans="1:36" ht="14">
      <c r="A19" s="4" t="s">
        <v>178</v>
      </c>
      <c r="B19" s="3545">
        <v>235</v>
      </c>
      <c r="C19" s="3546">
        <v>167</v>
      </c>
      <c r="D19" s="3538">
        <v>68</v>
      </c>
      <c r="E19" s="3546">
        <v>20</v>
      </c>
      <c r="F19" s="3546">
        <v>37</v>
      </c>
      <c r="G19" s="3546">
        <v>48</v>
      </c>
      <c r="H19" s="3546">
        <v>49</v>
      </c>
      <c r="I19" s="3546">
        <v>32</v>
      </c>
      <c r="J19" s="3539">
        <v>49</v>
      </c>
      <c r="K19" s="3546">
        <v>21</v>
      </c>
      <c r="L19" s="3546">
        <v>13</v>
      </c>
      <c r="M19" s="3546">
        <v>22</v>
      </c>
      <c r="N19" s="3546">
        <v>11</v>
      </c>
      <c r="O19" s="3546">
        <v>20</v>
      </c>
      <c r="P19" s="3546">
        <v>10</v>
      </c>
      <c r="Q19" s="3546">
        <v>23</v>
      </c>
      <c r="R19" s="3546">
        <v>41</v>
      </c>
      <c r="S19" s="3546">
        <v>18</v>
      </c>
      <c r="T19" s="3546">
        <v>14</v>
      </c>
      <c r="U19" s="3546">
        <v>19</v>
      </c>
      <c r="V19" s="3540">
        <v>23</v>
      </c>
      <c r="W19" s="3546">
        <v>83</v>
      </c>
      <c r="X19" s="3546">
        <v>71</v>
      </c>
      <c r="Y19" s="3541">
        <v>61</v>
      </c>
      <c r="Z19" s="3546">
        <v>120</v>
      </c>
      <c r="AA19" s="3546">
        <v>58</v>
      </c>
      <c r="AB19" s="3546">
        <v>19</v>
      </c>
      <c r="AC19" s="3542">
        <v>39</v>
      </c>
      <c r="AD19" s="3546">
        <v>70</v>
      </c>
      <c r="AE19" s="3546">
        <v>63</v>
      </c>
      <c r="AF19" s="3546">
        <v>14</v>
      </c>
      <c r="AG19" s="3546">
        <v>8</v>
      </c>
      <c r="AH19" s="3543">
        <v>17</v>
      </c>
      <c r="AI19" s="3546">
        <v>88</v>
      </c>
      <c r="AJ19" s="3544">
        <v>88</v>
      </c>
    </row>
    <row r="20" spans="1:36" ht="14">
      <c r="A20" s="8" t="s">
        <v>138</v>
      </c>
      <c r="B20" s="3591">
        <v>0.23039999999999999</v>
      </c>
      <c r="C20" s="3590">
        <v>0.31940000000000002</v>
      </c>
      <c r="D20" s="3583">
        <v>0.13669999999999999</v>
      </c>
      <c r="E20" s="3590">
        <v>0.1764</v>
      </c>
      <c r="F20" s="3590">
        <v>0.21659999999999999</v>
      </c>
      <c r="G20" s="3590">
        <v>0.29409999999999997</v>
      </c>
      <c r="H20" s="3590">
        <v>0.2651</v>
      </c>
      <c r="I20" s="3590">
        <v>0.2102</v>
      </c>
      <c r="J20" s="3584">
        <v>0.20760000000000001</v>
      </c>
      <c r="K20" s="3590">
        <v>0.2258</v>
      </c>
      <c r="L20" s="3590">
        <v>0.1729</v>
      </c>
      <c r="M20" s="3590">
        <v>0.16589999999999999</v>
      </c>
      <c r="N20" s="3590">
        <v>0.25280000000000002</v>
      </c>
      <c r="O20" s="3590">
        <v>0.18029999999999999</v>
      </c>
      <c r="P20" s="3590">
        <v>0.34379999999999999</v>
      </c>
      <c r="Q20" s="3590">
        <v>0.2707</v>
      </c>
      <c r="R20" s="3590">
        <v>0.29580000000000001</v>
      </c>
      <c r="S20" s="3590">
        <v>0.20649999999999999</v>
      </c>
      <c r="T20" s="3590">
        <v>0.27979999999999999</v>
      </c>
      <c r="U20" s="3590">
        <v>0.21490000000000001</v>
      </c>
      <c r="V20" s="3585">
        <v>0.27139999999999997</v>
      </c>
      <c r="W20" s="3590">
        <v>0.2883</v>
      </c>
      <c r="X20" s="3590">
        <v>0.20880000000000001</v>
      </c>
      <c r="Y20" s="3586">
        <v>0.18110000000000001</v>
      </c>
      <c r="Z20" s="3590">
        <v>0.32769999999999999</v>
      </c>
      <c r="AA20" s="3590">
        <v>0.23080000000000001</v>
      </c>
      <c r="AB20" s="3590">
        <v>0.1507</v>
      </c>
      <c r="AC20" s="3587">
        <v>0.13900000000000001</v>
      </c>
      <c r="AD20" s="3590">
        <v>0.1948</v>
      </c>
      <c r="AE20" s="3590">
        <v>0.185</v>
      </c>
      <c r="AF20" s="3590">
        <v>0.21659999999999999</v>
      </c>
      <c r="AG20" s="3590">
        <v>0.30709999999999998</v>
      </c>
      <c r="AH20" s="3588">
        <v>0.26450000000000001</v>
      </c>
      <c r="AI20" s="3590">
        <v>0.2019</v>
      </c>
      <c r="AJ20" s="3589">
        <v>0.2147</v>
      </c>
    </row>
    <row r="21" spans="1:36" ht="14">
      <c r="A21" s="4" t="s">
        <v>149</v>
      </c>
      <c r="B21" s="3554">
        <v>1021</v>
      </c>
      <c r="C21" s="3555">
        <v>523</v>
      </c>
      <c r="D21" s="3547">
        <v>498</v>
      </c>
      <c r="E21" s="3555">
        <v>113</v>
      </c>
      <c r="F21" s="3555">
        <v>172</v>
      </c>
      <c r="G21" s="3555">
        <v>165</v>
      </c>
      <c r="H21" s="3555">
        <v>185</v>
      </c>
      <c r="I21" s="3555">
        <v>150</v>
      </c>
      <c r="J21" s="3548">
        <v>237</v>
      </c>
      <c r="K21" s="3555">
        <v>95</v>
      </c>
      <c r="L21" s="3555">
        <v>74</v>
      </c>
      <c r="M21" s="3555">
        <v>134</v>
      </c>
      <c r="N21" s="3555">
        <v>42</v>
      </c>
      <c r="O21" s="3555">
        <v>112</v>
      </c>
      <c r="P21" s="3555">
        <v>28</v>
      </c>
      <c r="Q21" s="3555">
        <v>86</v>
      </c>
      <c r="R21" s="3555">
        <v>140</v>
      </c>
      <c r="S21" s="3555">
        <v>87</v>
      </c>
      <c r="T21" s="3555">
        <v>49</v>
      </c>
      <c r="U21" s="3555">
        <v>89</v>
      </c>
      <c r="V21" s="3549">
        <v>84</v>
      </c>
      <c r="W21" s="3555">
        <v>286</v>
      </c>
      <c r="X21" s="3555">
        <v>338</v>
      </c>
      <c r="Y21" s="3550">
        <v>339</v>
      </c>
      <c r="Z21" s="3555">
        <v>365</v>
      </c>
      <c r="AA21" s="3555">
        <v>249</v>
      </c>
      <c r="AB21" s="3555">
        <v>126</v>
      </c>
      <c r="AC21" s="3551">
        <v>281</v>
      </c>
      <c r="AD21" s="3555">
        <v>359</v>
      </c>
      <c r="AE21" s="3555">
        <v>338</v>
      </c>
      <c r="AF21" s="3555">
        <v>63</v>
      </c>
      <c r="AG21" s="3555">
        <v>25</v>
      </c>
      <c r="AH21" s="3552">
        <v>63</v>
      </c>
      <c r="AI21" s="3555">
        <v>437</v>
      </c>
      <c r="AJ21" s="3553">
        <v>409</v>
      </c>
    </row>
    <row r="22" spans="1:36" ht="14">
      <c r="A22" s="8" t="s">
        <v>138</v>
      </c>
      <c r="B22" s="3600">
        <v>1</v>
      </c>
      <c r="C22" s="3599">
        <v>1</v>
      </c>
      <c r="D22" s="3592">
        <v>1</v>
      </c>
      <c r="E22" s="3599">
        <v>0.99990000000000001</v>
      </c>
      <c r="F22" s="3599">
        <v>1</v>
      </c>
      <c r="G22" s="3599">
        <v>1.0001</v>
      </c>
      <c r="H22" s="3599">
        <v>1</v>
      </c>
      <c r="I22" s="3599">
        <v>0.99990000000000001</v>
      </c>
      <c r="J22" s="3593">
        <v>1</v>
      </c>
      <c r="K22" s="3599">
        <v>0.99990000000000001</v>
      </c>
      <c r="L22" s="3599">
        <v>1</v>
      </c>
      <c r="M22" s="3599">
        <v>1</v>
      </c>
      <c r="N22" s="3599">
        <v>1</v>
      </c>
      <c r="O22" s="3599">
        <v>1.0001</v>
      </c>
      <c r="P22" s="3599">
        <v>1</v>
      </c>
      <c r="Q22" s="3599">
        <v>1</v>
      </c>
      <c r="R22" s="3599">
        <v>1</v>
      </c>
      <c r="S22" s="3599">
        <v>0.99990000000000001</v>
      </c>
      <c r="T22" s="3599">
        <v>1</v>
      </c>
      <c r="U22" s="3599">
        <v>1</v>
      </c>
      <c r="V22" s="3594">
        <v>1</v>
      </c>
      <c r="W22" s="3599">
        <v>1</v>
      </c>
      <c r="X22" s="3599">
        <v>1</v>
      </c>
      <c r="Y22" s="3595">
        <v>1</v>
      </c>
      <c r="Z22" s="3599">
        <v>1</v>
      </c>
      <c r="AA22" s="3599">
        <v>1</v>
      </c>
      <c r="AB22" s="3599">
        <v>0.99990000000000001</v>
      </c>
      <c r="AC22" s="3596">
        <v>0.99990000000000001</v>
      </c>
      <c r="AD22" s="3599">
        <v>1</v>
      </c>
      <c r="AE22" s="3599">
        <v>1</v>
      </c>
      <c r="AF22" s="3599">
        <v>1</v>
      </c>
      <c r="AG22" s="3599">
        <v>1</v>
      </c>
      <c r="AH22" s="3597">
        <v>1</v>
      </c>
      <c r="AI22" s="3599">
        <v>1</v>
      </c>
      <c r="AJ22" s="3598">
        <v>1.0001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J22"/>
  <sheetViews>
    <sheetView workbookViewId="0">
      <selection activeCell="A6" sqref="A6:Z6"/>
    </sheetView>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83</v>
      </c>
    </row>
    <row r="6" spans="1:36" ht="42" customHeight="1">
      <c r="A6" s="4056" t="s">
        <v>206</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3716">
        <v>1021</v>
      </c>
      <c r="C11" s="3717">
        <v>542</v>
      </c>
      <c r="D11" s="3709">
        <v>479</v>
      </c>
      <c r="E11" s="3717">
        <v>79</v>
      </c>
      <c r="F11" s="3717">
        <v>169</v>
      </c>
      <c r="G11" s="3717">
        <v>154</v>
      </c>
      <c r="H11" s="3717">
        <v>188</v>
      </c>
      <c r="I11" s="3717">
        <v>207</v>
      </c>
      <c r="J11" s="3710">
        <v>224</v>
      </c>
      <c r="K11" s="3717">
        <v>92</v>
      </c>
      <c r="L11" s="3717">
        <v>78</v>
      </c>
      <c r="M11" s="3717">
        <v>105</v>
      </c>
      <c r="N11" s="3717">
        <v>44</v>
      </c>
      <c r="O11" s="3717">
        <v>98</v>
      </c>
      <c r="P11" s="3717">
        <v>11</v>
      </c>
      <c r="Q11" s="3717">
        <v>98</v>
      </c>
      <c r="R11" s="3717">
        <v>143</v>
      </c>
      <c r="S11" s="3717">
        <v>103</v>
      </c>
      <c r="T11" s="3717">
        <v>59</v>
      </c>
      <c r="U11" s="3717">
        <v>103</v>
      </c>
      <c r="V11" s="3711">
        <v>86</v>
      </c>
      <c r="W11" s="3717">
        <v>355</v>
      </c>
      <c r="X11" s="3717">
        <v>355</v>
      </c>
      <c r="Y11" s="3712">
        <v>253</v>
      </c>
      <c r="Z11" s="3717">
        <v>237</v>
      </c>
      <c r="AA11" s="3717">
        <v>271</v>
      </c>
      <c r="AB11" s="3717">
        <v>154</v>
      </c>
      <c r="AC11" s="3713">
        <v>359</v>
      </c>
      <c r="AD11" s="3717">
        <v>371</v>
      </c>
      <c r="AE11" s="3717">
        <v>292</v>
      </c>
      <c r="AF11" s="3717">
        <v>66</v>
      </c>
      <c r="AG11" s="3717">
        <v>28</v>
      </c>
      <c r="AH11" s="3714">
        <v>91</v>
      </c>
      <c r="AI11" s="3717">
        <v>439</v>
      </c>
      <c r="AJ11" s="3715">
        <v>399</v>
      </c>
    </row>
    <row r="12" spans="1:36" ht="14">
      <c r="A12" s="8" t="s">
        <v>136</v>
      </c>
      <c r="B12" s="3618">
        <v>1021</v>
      </c>
      <c r="C12" s="3617">
        <v>523</v>
      </c>
      <c r="D12" s="3610">
        <v>498</v>
      </c>
      <c r="E12" s="3617">
        <v>113</v>
      </c>
      <c r="F12" s="3617">
        <v>172</v>
      </c>
      <c r="G12" s="3617">
        <v>165</v>
      </c>
      <c r="H12" s="3617">
        <v>185</v>
      </c>
      <c r="I12" s="3617">
        <v>150</v>
      </c>
      <c r="J12" s="3611">
        <v>237</v>
      </c>
      <c r="K12" s="3617">
        <v>95</v>
      </c>
      <c r="L12" s="3617">
        <v>74</v>
      </c>
      <c r="M12" s="3617">
        <v>134</v>
      </c>
      <c r="N12" s="3617">
        <v>42</v>
      </c>
      <c r="O12" s="3617">
        <v>112</v>
      </c>
      <c r="P12" s="3617">
        <v>28</v>
      </c>
      <c r="Q12" s="3617">
        <v>86</v>
      </c>
      <c r="R12" s="3617">
        <v>140</v>
      </c>
      <c r="S12" s="3617">
        <v>87</v>
      </c>
      <c r="T12" s="3617">
        <v>49</v>
      </c>
      <c r="U12" s="3617">
        <v>89</v>
      </c>
      <c r="V12" s="3612">
        <v>84</v>
      </c>
      <c r="W12" s="3617">
        <v>286</v>
      </c>
      <c r="X12" s="3617">
        <v>338</v>
      </c>
      <c r="Y12" s="3613">
        <v>339</v>
      </c>
      <c r="Z12" s="3617">
        <v>365</v>
      </c>
      <c r="AA12" s="3617">
        <v>249</v>
      </c>
      <c r="AB12" s="3617">
        <v>126</v>
      </c>
      <c r="AC12" s="3614">
        <v>281</v>
      </c>
      <c r="AD12" s="3617">
        <v>359</v>
      </c>
      <c r="AE12" s="3617">
        <v>338</v>
      </c>
      <c r="AF12" s="3617">
        <v>63</v>
      </c>
      <c r="AG12" s="3617">
        <v>25</v>
      </c>
      <c r="AH12" s="3615">
        <v>63</v>
      </c>
      <c r="AI12" s="3617">
        <v>437</v>
      </c>
      <c r="AJ12" s="3616">
        <v>409</v>
      </c>
    </row>
    <row r="13" spans="1:36" ht="14">
      <c r="A13" s="4" t="s">
        <v>191</v>
      </c>
      <c r="B13" s="3626">
        <v>302</v>
      </c>
      <c r="C13" s="3627">
        <v>139</v>
      </c>
      <c r="D13" s="3619">
        <v>164</v>
      </c>
      <c r="E13" s="3627">
        <v>55</v>
      </c>
      <c r="F13" s="3627">
        <v>40</v>
      </c>
      <c r="G13" s="3627">
        <v>48</v>
      </c>
      <c r="H13" s="3627">
        <v>53</v>
      </c>
      <c r="I13" s="3627">
        <v>38</v>
      </c>
      <c r="J13" s="3620">
        <v>68</v>
      </c>
      <c r="K13" s="3627">
        <v>25</v>
      </c>
      <c r="L13" s="3627">
        <v>18</v>
      </c>
      <c r="M13" s="3627">
        <v>51</v>
      </c>
      <c r="N13" s="3627">
        <v>9</v>
      </c>
      <c r="O13" s="3627">
        <v>33</v>
      </c>
      <c r="P13" s="3627">
        <v>16</v>
      </c>
      <c r="Q13" s="3627">
        <v>21</v>
      </c>
      <c r="R13" s="3627">
        <v>39</v>
      </c>
      <c r="S13" s="3627">
        <v>22</v>
      </c>
      <c r="T13" s="3627">
        <v>17</v>
      </c>
      <c r="U13" s="3627">
        <v>27</v>
      </c>
      <c r="V13" s="3621">
        <v>25</v>
      </c>
      <c r="W13" s="3627">
        <v>65</v>
      </c>
      <c r="X13" s="3627">
        <v>95</v>
      </c>
      <c r="Y13" s="3622">
        <v>130</v>
      </c>
      <c r="Z13" s="3627">
        <v>79</v>
      </c>
      <c r="AA13" s="3627">
        <v>66</v>
      </c>
      <c r="AB13" s="3627">
        <v>48</v>
      </c>
      <c r="AC13" s="3623">
        <v>109</v>
      </c>
      <c r="AD13" s="3627">
        <v>105</v>
      </c>
      <c r="AE13" s="3627">
        <v>115</v>
      </c>
      <c r="AF13" s="3627">
        <v>23</v>
      </c>
      <c r="AG13" s="3627">
        <v>5</v>
      </c>
      <c r="AH13" s="3624">
        <v>19</v>
      </c>
      <c r="AI13" s="3627">
        <v>113</v>
      </c>
      <c r="AJ13" s="3625">
        <v>157</v>
      </c>
    </row>
    <row r="14" spans="1:36" ht="14">
      <c r="A14" s="4" t="s">
        <v>138</v>
      </c>
      <c r="B14" s="3671">
        <v>0.2959</v>
      </c>
      <c r="C14" s="3672">
        <v>0.26469999999999999</v>
      </c>
      <c r="D14" s="3664">
        <v>0.32879999999999998</v>
      </c>
      <c r="E14" s="3672">
        <v>0.48830000000000001</v>
      </c>
      <c r="F14" s="3672">
        <v>0.23350000000000001</v>
      </c>
      <c r="G14" s="3672">
        <v>0.28999999999999998</v>
      </c>
      <c r="H14" s="3672">
        <v>0.2893</v>
      </c>
      <c r="I14" s="3672">
        <v>0.25319999999999998</v>
      </c>
      <c r="J14" s="3665">
        <v>0.28539999999999999</v>
      </c>
      <c r="K14" s="3672">
        <v>0.25900000000000001</v>
      </c>
      <c r="L14" s="3672">
        <v>0.23949999999999999</v>
      </c>
      <c r="M14" s="3672">
        <v>0.38109999999999999</v>
      </c>
      <c r="N14" s="3672">
        <v>0.21890000000000001</v>
      </c>
      <c r="O14" s="3672">
        <v>0.29170000000000001</v>
      </c>
      <c r="P14" s="3672">
        <v>0.57820000000000005</v>
      </c>
      <c r="Q14" s="3672">
        <v>0.24360000000000001</v>
      </c>
      <c r="R14" s="3672">
        <v>0.27689999999999998</v>
      </c>
      <c r="S14" s="3672">
        <v>0.25559999999999999</v>
      </c>
      <c r="T14" s="3672">
        <v>0.33639999999999998</v>
      </c>
      <c r="U14" s="3672">
        <v>0.30769999999999997</v>
      </c>
      <c r="V14" s="3666">
        <v>0.29599999999999999</v>
      </c>
      <c r="W14" s="3672">
        <v>0.2273</v>
      </c>
      <c r="X14" s="3672">
        <v>0.28050000000000003</v>
      </c>
      <c r="Y14" s="3667">
        <v>0.38350000000000001</v>
      </c>
      <c r="Z14" s="3672">
        <v>0.21579999999999999</v>
      </c>
      <c r="AA14" s="3672">
        <v>0.2646</v>
      </c>
      <c r="AB14" s="3672">
        <v>0.38429999999999997</v>
      </c>
      <c r="AC14" s="3668">
        <v>0.3886</v>
      </c>
      <c r="AD14" s="3672">
        <v>0.29260000000000003</v>
      </c>
      <c r="AE14" s="3672">
        <v>0.3412</v>
      </c>
      <c r="AF14" s="3672">
        <v>0.36459999999999998</v>
      </c>
      <c r="AG14" s="3672">
        <v>0.20399999999999999</v>
      </c>
      <c r="AH14" s="3669">
        <v>0.30430000000000001</v>
      </c>
      <c r="AI14" s="3672">
        <v>0.25850000000000001</v>
      </c>
      <c r="AJ14" s="3670">
        <v>0.38519999999999999</v>
      </c>
    </row>
    <row r="15" spans="1:36" ht="14">
      <c r="A15" s="4" t="s">
        <v>207</v>
      </c>
      <c r="B15" s="3635">
        <v>85</v>
      </c>
      <c r="C15" s="3636">
        <v>40</v>
      </c>
      <c r="D15" s="3628">
        <v>45</v>
      </c>
      <c r="E15" s="3636">
        <v>16</v>
      </c>
      <c r="F15" s="3636">
        <v>30</v>
      </c>
      <c r="G15" s="3636">
        <v>16</v>
      </c>
      <c r="H15" s="3636">
        <v>13</v>
      </c>
      <c r="I15" s="3636">
        <v>7</v>
      </c>
      <c r="J15" s="3629">
        <v>5</v>
      </c>
      <c r="K15" s="3636">
        <v>6</v>
      </c>
      <c r="L15" s="3636">
        <v>6</v>
      </c>
      <c r="M15" s="3636">
        <v>27</v>
      </c>
      <c r="N15" s="3636">
        <v>4</v>
      </c>
      <c r="O15" s="3636">
        <v>10</v>
      </c>
      <c r="P15" s="3636">
        <v>0</v>
      </c>
      <c r="Q15" s="3636">
        <v>6</v>
      </c>
      <c r="R15" s="3636">
        <v>6</v>
      </c>
      <c r="S15" s="3636">
        <v>6</v>
      </c>
      <c r="T15" s="3636">
        <v>0</v>
      </c>
      <c r="U15" s="3636">
        <v>8</v>
      </c>
      <c r="V15" s="3630">
        <v>5</v>
      </c>
      <c r="W15" s="3636">
        <v>25</v>
      </c>
      <c r="X15" s="3636">
        <v>25</v>
      </c>
      <c r="Y15" s="3631">
        <v>32</v>
      </c>
      <c r="Z15" s="3636">
        <v>16</v>
      </c>
      <c r="AA15" s="3636">
        <v>26</v>
      </c>
      <c r="AB15" s="3636">
        <v>12</v>
      </c>
      <c r="AC15" s="3632">
        <v>31</v>
      </c>
      <c r="AD15" s="3636">
        <v>21</v>
      </c>
      <c r="AE15" s="3636">
        <v>36</v>
      </c>
      <c r="AF15" s="3636">
        <v>12</v>
      </c>
      <c r="AG15" s="3636">
        <v>2</v>
      </c>
      <c r="AH15" s="3633">
        <v>5</v>
      </c>
      <c r="AI15" s="3636">
        <v>27</v>
      </c>
      <c r="AJ15" s="3634">
        <v>40</v>
      </c>
    </row>
    <row r="16" spans="1:36" ht="14">
      <c r="A16" s="4" t="s">
        <v>138</v>
      </c>
      <c r="B16" s="3680">
        <v>8.3500000000000005E-2</v>
      </c>
      <c r="C16" s="3681">
        <v>7.7200000000000005E-2</v>
      </c>
      <c r="D16" s="3673">
        <v>9.0200000000000002E-2</v>
      </c>
      <c r="E16" s="3681">
        <v>0.13850000000000001</v>
      </c>
      <c r="F16" s="3681">
        <v>0.17219999999999999</v>
      </c>
      <c r="G16" s="3681">
        <v>9.5799999999999996E-2</v>
      </c>
      <c r="H16" s="3681">
        <v>6.8099999999999994E-2</v>
      </c>
      <c r="I16" s="3681">
        <v>4.65E-2</v>
      </c>
      <c r="J16" s="3674">
        <v>1.9699999999999999E-2</v>
      </c>
      <c r="K16" s="3681">
        <v>5.8799999999999998E-2</v>
      </c>
      <c r="L16" s="3681">
        <v>8.09E-2</v>
      </c>
      <c r="M16" s="3681">
        <v>0.2041</v>
      </c>
      <c r="N16" s="3681">
        <v>9.7799999999999998E-2</v>
      </c>
      <c r="O16" s="3681">
        <v>9.35E-2</v>
      </c>
      <c r="P16" s="3681">
        <v>0</v>
      </c>
      <c r="Q16" s="3681">
        <v>6.7100000000000007E-2</v>
      </c>
      <c r="R16" s="3681">
        <v>4.1399999999999999E-2</v>
      </c>
      <c r="S16" s="3681">
        <v>6.7299999999999999E-2</v>
      </c>
      <c r="T16" s="3681">
        <v>9.4000000000000004E-3</v>
      </c>
      <c r="U16" s="3681">
        <v>8.5900000000000004E-2</v>
      </c>
      <c r="V16" s="3675">
        <v>6.1199999999999997E-2</v>
      </c>
      <c r="W16" s="3681">
        <v>8.6599999999999996E-2</v>
      </c>
      <c r="X16" s="3681">
        <v>7.3300000000000004E-2</v>
      </c>
      <c r="Y16" s="3676">
        <v>9.3399999999999997E-2</v>
      </c>
      <c r="Z16" s="3681">
        <v>4.3999999999999997E-2</v>
      </c>
      <c r="AA16" s="3681">
        <v>0.10340000000000001</v>
      </c>
      <c r="AB16" s="3681">
        <v>9.5699999999999993E-2</v>
      </c>
      <c r="AC16" s="3677">
        <v>0.1118</v>
      </c>
      <c r="AD16" s="3681">
        <v>5.7299999999999997E-2</v>
      </c>
      <c r="AE16" s="3681">
        <v>0.1067</v>
      </c>
      <c r="AF16" s="3681">
        <v>0.19420000000000001</v>
      </c>
      <c r="AG16" s="3681">
        <v>9.3299999999999994E-2</v>
      </c>
      <c r="AH16" s="3678">
        <v>7.51E-2</v>
      </c>
      <c r="AI16" s="3681">
        <v>6.1100000000000002E-2</v>
      </c>
      <c r="AJ16" s="3679">
        <v>9.7199999999999995E-2</v>
      </c>
    </row>
    <row r="17" spans="1:36" ht="14">
      <c r="A17" s="4" t="s">
        <v>208</v>
      </c>
      <c r="B17" s="3644">
        <v>68</v>
      </c>
      <c r="C17" s="3645">
        <v>28</v>
      </c>
      <c r="D17" s="3637">
        <v>40</v>
      </c>
      <c r="E17" s="3645">
        <v>16</v>
      </c>
      <c r="F17" s="3645">
        <v>21</v>
      </c>
      <c r="G17" s="3645">
        <v>7</v>
      </c>
      <c r="H17" s="3645">
        <v>6</v>
      </c>
      <c r="I17" s="3645">
        <v>5</v>
      </c>
      <c r="J17" s="3638">
        <v>13</v>
      </c>
      <c r="K17" s="3645">
        <v>10</v>
      </c>
      <c r="L17" s="3645">
        <v>4</v>
      </c>
      <c r="M17" s="3645">
        <v>11</v>
      </c>
      <c r="N17" s="3645">
        <v>3</v>
      </c>
      <c r="O17" s="3645">
        <v>6</v>
      </c>
      <c r="P17" s="3645">
        <v>0</v>
      </c>
      <c r="Q17" s="3645">
        <v>9</v>
      </c>
      <c r="R17" s="3645">
        <v>3</v>
      </c>
      <c r="S17" s="3645">
        <v>7</v>
      </c>
      <c r="T17" s="3645">
        <v>2</v>
      </c>
      <c r="U17" s="3645">
        <v>4</v>
      </c>
      <c r="V17" s="3639">
        <v>8</v>
      </c>
      <c r="W17" s="3645">
        <v>21</v>
      </c>
      <c r="X17" s="3645">
        <v>21</v>
      </c>
      <c r="Y17" s="3640">
        <v>21</v>
      </c>
      <c r="Z17" s="3645">
        <v>27</v>
      </c>
      <c r="AA17" s="3645">
        <v>18</v>
      </c>
      <c r="AB17" s="3645">
        <v>4</v>
      </c>
      <c r="AC17" s="3641">
        <v>19</v>
      </c>
      <c r="AD17" s="3645">
        <v>20</v>
      </c>
      <c r="AE17" s="3645">
        <v>24</v>
      </c>
      <c r="AF17" s="3645">
        <v>4</v>
      </c>
      <c r="AG17" s="3645">
        <v>3</v>
      </c>
      <c r="AH17" s="3642">
        <v>1</v>
      </c>
      <c r="AI17" s="3645">
        <v>35</v>
      </c>
      <c r="AJ17" s="3643">
        <v>15</v>
      </c>
    </row>
    <row r="18" spans="1:36" ht="14">
      <c r="A18" s="4" t="s">
        <v>138</v>
      </c>
      <c r="B18" s="3689">
        <v>6.6500000000000004E-2</v>
      </c>
      <c r="C18" s="3690">
        <v>5.3100000000000001E-2</v>
      </c>
      <c r="D18" s="3682">
        <v>8.0699999999999994E-2</v>
      </c>
      <c r="E18" s="3690">
        <v>0.13750000000000001</v>
      </c>
      <c r="F18" s="3690">
        <v>0.12330000000000001</v>
      </c>
      <c r="G18" s="3690">
        <v>4.3099999999999999E-2</v>
      </c>
      <c r="H18" s="3690">
        <v>3.2599999999999997E-2</v>
      </c>
      <c r="I18" s="3690">
        <v>3.1099999999999999E-2</v>
      </c>
      <c r="J18" s="3683">
        <v>5.6599999999999998E-2</v>
      </c>
      <c r="K18" s="3690">
        <v>0.1072</v>
      </c>
      <c r="L18" s="3690">
        <v>5.6000000000000001E-2</v>
      </c>
      <c r="M18" s="3690">
        <v>8.4900000000000003E-2</v>
      </c>
      <c r="N18" s="3690">
        <v>7.8E-2</v>
      </c>
      <c r="O18" s="3690">
        <v>5.04E-2</v>
      </c>
      <c r="P18" s="3690">
        <v>0</v>
      </c>
      <c r="Q18" s="3690">
        <v>0.1021</v>
      </c>
      <c r="R18" s="3690">
        <v>2.4500000000000001E-2</v>
      </c>
      <c r="S18" s="3690">
        <v>8.3599999999999994E-2</v>
      </c>
      <c r="T18" s="3690">
        <v>4.2799999999999998E-2</v>
      </c>
      <c r="U18" s="3690">
        <v>4.4200000000000003E-2</v>
      </c>
      <c r="V18" s="3684">
        <v>9.2799999999999994E-2</v>
      </c>
      <c r="W18" s="3690">
        <v>7.3099999999999998E-2</v>
      </c>
      <c r="X18" s="3690">
        <v>6.2899999999999998E-2</v>
      </c>
      <c r="Y18" s="3685">
        <v>6.3299999999999995E-2</v>
      </c>
      <c r="Z18" s="3690">
        <v>7.2900000000000006E-2</v>
      </c>
      <c r="AA18" s="3690">
        <v>7.2900000000000006E-2</v>
      </c>
      <c r="AB18" s="3690">
        <v>3.5000000000000003E-2</v>
      </c>
      <c r="AC18" s="3686">
        <v>6.6600000000000006E-2</v>
      </c>
      <c r="AD18" s="3690">
        <v>5.7099999999999998E-2</v>
      </c>
      <c r="AE18" s="3690">
        <v>7.1900000000000006E-2</v>
      </c>
      <c r="AF18" s="3690">
        <v>6.4399999999999999E-2</v>
      </c>
      <c r="AG18" s="3690">
        <v>0.1188</v>
      </c>
      <c r="AH18" s="3687">
        <v>2.0299999999999999E-2</v>
      </c>
      <c r="AI18" s="3690">
        <v>8.0799999999999997E-2</v>
      </c>
      <c r="AJ18" s="3688">
        <v>3.6900000000000002E-2</v>
      </c>
    </row>
    <row r="19" spans="1:36" ht="14">
      <c r="A19" s="4" t="s">
        <v>209</v>
      </c>
      <c r="B19" s="3653">
        <v>566</v>
      </c>
      <c r="C19" s="3654">
        <v>317</v>
      </c>
      <c r="D19" s="3646">
        <v>249</v>
      </c>
      <c r="E19" s="3654">
        <v>27</v>
      </c>
      <c r="F19" s="3654">
        <v>81</v>
      </c>
      <c r="G19" s="3654">
        <v>94</v>
      </c>
      <c r="H19" s="3654">
        <v>113</v>
      </c>
      <c r="I19" s="3654">
        <v>100</v>
      </c>
      <c r="J19" s="3647">
        <v>151</v>
      </c>
      <c r="K19" s="3654">
        <v>55</v>
      </c>
      <c r="L19" s="3654">
        <v>46</v>
      </c>
      <c r="M19" s="3654">
        <v>44</v>
      </c>
      <c r="N19" s="3654">
        <v>25</v>
      </c>
      <c r="O19" s="3654">
        <v>63</v>
      </c>
      <c r="P19" s="3654">
        <v>12</v>
      </c>
      <c r="Q19" s="3654">
        <v>51</v>
      </c>
      <c r="R19" s="3654">
        <v>92</v>
      </c>
      <c r="S19" s="3654">
        <v>52</v>
      </c>
      <c r="T19" s="3654">
        <v>30</v>
      </c>
      <c r="U19" s="3654">
        <v>50</v>
      </c>
      <c r="V19" s="3648">
        <v>46</v>
      </c>
      <c r="W19" s="3654">
        <v>176</v>
      </c>
      <c r="X19" s="3654">
        <v>197</v>
      </c>
      <c r="Y19" s="3649">
        <v>156</v>
      </c>
      <c r="Z19" s="3654">
        <v>244</v>
      </c>
      <c r="AA19" s="3654">
        <v>139</v>
      </c>
      <c r="AB19" s="3654">
        <v>61</v>
      </c>
      <c r="AC19" s="3650">
        <v>122</v>
      </c>
      <c r="AD19" s="3654">
        <v>213</v>
      </c>
      <c r="AE19" s="3654">
        <v>162</v>
      </c>
      <c r="AF19" s="3654">
        <v>24</v>
      </c>
      <c r="AG19" s="3654">
        <v>15</v>
      </c>
      <c r="AH19" s="3651">
        <v>38</v>
      </c>
      <c r="AI19" s="3654">
        <v>262</v>
      </c>
      <c r="AJ19" s="3652">
        <v>196</v>
      </c>
    </row>
    <row r="20" spans="1:36" ht="14">
      <c r="A20" s="8" t="s">
        <v>138</v>
      </c>
      <c r="B20" s="3699">
        <v>0.55410000000000004</v>
      </c>
      <c r="C20" s="3698">
        <v>0.60509999999999997</v>
      </c>
      <c r="D20" s="3691">
        <v>0.50039999999999996</v>
      </c>
      <c r="E20" s="3698">
        <v>0.2356</v>
      </c>
      <c r="F20" s="3698">
        <v>0.47099999999999997</v>
      </c>
      <c r="G20" s="3698">
        <v>0.57110000000000005</v>
      </c>
      <c r="H20" s="3698">
        <v>0.6099</v>
      </c>
      <c r="I20" s="3698">
        <v>0.66920000000000002</v>
      </c>
      <c r="J20" s="3692">
        <v>0.63829999999999998</v>
      </c>
      <c r="K20" s="3698">
        <v>0.57499999999999996</v>
      </c>
      <c r="L20" s="3698">
        <v>0.62350000000000005</v>
      </c>
      <c r="M20" s="3698">
        <v>0.33</v>
      </c>
      <c r="N20" s="3698">
        <v>0.60519999999999996</v>
      </c>
      <c r="O20" s="3698">
        <v>0.56440000000000001</v>
      </c>
      <c r="P20" s="3698">
        <v>0.42180000000000001</v>
      </c>
      <c r="Q20" s="3698">
        <v>0.58730000000000004</v>
      </c>
      <c r="R20" s="3698">
        <v>0.65720000000000001</v>
      </c>
      <c r="S20" s="3698">
        <v>0.59350000000000003</v>
      </c>
      <c r="T20" s="3698">
        <v>0.61140000000000005</v>
      </c>
      <c r="U20" s="3698">
        <v>0.56220000000000003</v>
      </c>
      <c r="V20" s="3693">
        <v>0.55000000000000004</v>
      </c>
      <c r="W20" s="3698">
        <v>0.61299999999999999</v>
      </c>
      <c r="X20" s="3698">
        <v>0.58340000000000003</v>
      </c>
      <c r="Y20" s="3694">
        <v>0.45979999999999999</v>
      </c>
      <c r="Z20" s="3698">
        <v>0.6673</v>
      </c>
      <c r="AA20" s="3698">
        <v>0.55910000000000004</v>
      </c>
      <c r="AB20" s="3698">
        <v>0.48499999999999999</v>
      </c>
      <c r="AC20" s="3695">
        <v>0.433</v>
      </c>
      <c r="AD20" s="3698">
        <v>0.59299999999999997</v>
      </c>
      <c r="AE20" s="3698">
        <v>0.48020000000000002</v>
      </c>
      <c r="AF20" s="3698">
        <v>0.37680000000000002</v>
      </c>
      <c r="AG20" s="3698">
        <v>0.58389999999999997</v>
      </c>
      <c r="AH20" s="3696">
        <v>0.60029999999999994</v>
      </c>
      <c r="AI20" s="3698">
        <v>0.59960000000000002</v>
      </c>
      <c r="AJ20" s="3697">
        <v>0.48070000000000002</v>
      </c>
    </row>
    <row r="21" spans="1:36" ht="14">
      <c r="A21" s="4" t="s">
        <v>149</v>
      </c>
      <c r="B21" s="3662">
        <v>1021</v>
      </c>
      <c r="C21" s="3663">
        <v>523</v>
      </c>
      <c r="D21" s="3655">
        <v>498</v>
      </c>
      <c r="E21" s="3663">
        <v>113</v>
      </c>
      <c r="F21" s="3663">
        <v>172</v>
      </c>
      <c r="G21" s="3663">
        <v>165</v>
      </c>
      <c r="H21" s="3663">
        <v>185</v>
      </c>
      <c r="I21" s="3663">
        <v>150</v>
      </c>
      <c r="J21" s="3656">
        <v>237</v>
      </c>
      <c r="K21" s="3663">
        <v>95</v>
      </c>
      <c r="L21" s="3663">
        <v>74</v>
      </c>
      <c r="M21" s="3663">
        <v>134</v>
      </c>
      <c r="N21" s="3663">
        <v>42</v>
      </c>
      <c r="O21" s="3663">
        <v>112</v>
      </c>
      <c r="P21" s="3663">
        <v>28</v>
      </c>
      <c r="Q21" s="3663">
        <v>86</v>
      </c>
      <c r="R21" s="3663">
        <v>140</v>
      </c>
      <c r="S21" s="3663">
        <v>87</v>
      </c>
      <c r="T21" s="3663">
        <v>49</v>
      </c>
      <c r="U21" s="3663">
        <v>89</v>
      </c>
      <c r="V21" s="3657">
        <v>84</v>
      </c>
      <c r="W21" s="3663">
        <v>286</v>
      </c>
      <c r="X21" s="3663">
        <v>338</v>
      </c>
      <c r="Y21" s="3658">
        <v>339</v>
      </c>
      <c r="Z21" s="3663">
        <v>365</v>
      </c>
      <c r="AA21" s="3663">
        <v>249</v>
      </c>
      <c r="AB21" s="3663">
        <v>126</v>
      </c>
      <c r="AC21" s="3659">
        <v>281</v>
      </c>
      <c r="AD21" s="3663">
        <v>359</v>
      </c>
      <c r="AE21" s="3663">
        <v>338</v>
      </c>
      <c r="AF21" s="3663">
        <v>63</v>
      </c>
      <c r="AG21" s="3663">
        <v>25</v>
      </c>
      <c r="AH21" s="3660">
        <v>63</v>
      </c>
      <c r="AI21" s="3663">
        <v>437</v>
      </c>
      <c r="AJ21" s="3661">
        <v>409</v>
      </c>
    </row>
    <row r="22" spans="1:36" ht="14">
      <c r="A22" s="8" t="s">
        <v>138</v>
      </c>
      <c r="B22" s="3708">
        <v>1</v>
      </c>
      <c r="C22" s="3707">
        <v>1.0001</v>
      </c>
      <c r="D22" s="3700">
        <v>1.0001</v>
      </c>
      <c r="E22" s="3707">
        <v>0.99990000000000001</v>
      </c>
      <c r="F22" s="3707">
        <v>1</v>
      </c>
      <c r="G22" s="3707">
        <v>1</v>
      </c>
      <c r="H22" s="3707">
        <v>0.99990000000000001</v>
      </c>
      <c r="I22" s="3707">
        <v>1</v>
      </c>
      <c r="J22" s="3701">
        <v>1</v>
      </c>
      <c r="K22" s="3707">
        <v>1</v>
      </c>
      <c r="L22" s="3707">
        <v>0.99990000000000001</v>
      </c>
      <c r="M22" s="3707">
        <v>1.0001</v>
      </c>
      <c r="N22" s="3707">
        <v>0.99990000000000001</v>
      </c>
      <c r="O22" s="3707">
        <v>1</v>
      </c>
      <c r="P22" s="3707">
        <v>1</v>
      </c>
      <c r="Q22" s="3707">
        <v>1.0001</v>
      </c>
      <c r="R22" s="3707">
        <v>1</v>
      </c>
      <c r="S22" s="3707">
        <v>1</v>
      </c>
      <c r="T22" s="3707">
        <v>1</v>
      </c>
      <c r="U22" s="3707">
        <v>1</v>
      </c>
      <c r="V22" s="3702">
        <v>1</v>
      </c>
      <c r="W22" s="3707">
        <v>1</v>
      </c>
      <c r="X22" s="3707">
        <v>1.0001</v>
      </c>
      <c r="Y22" s="3703">
        <v>1</v>
      </c>
      <c r="Z22" s="3707">
        <v>1</v>
      </c>
      <c r="AA22" s="3707">
        <v>1</v>
      </c>
      <c r="AB22" s="3707">
        <v>1</v>
      </c>
      <c r="AC22" s="3704">
        <v>1</v>
      </c>
      <c r="AD22" s="3707">
        <v>1</v>
      </c>
      <c r="AE22" s="3707">
        <v>1</v>
      </c>
      <c r="AF22" s="3707">
        <v>1</v>
      </c>
      <c r="AG22" s="3707">
        <v>1</v>
      </c>
      <c r="AH22" s="3705">
        <v>1</v>
      </c>
      <c r="AI22" s="3707">
        <v>1</v>
      </c>
      <c r="AJ22" s="3706">
        <v>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J22"/>
  <sheetViews>
    <sheetView workbookViewId="0">
      <selection activeCell="A6" sqref="A6:Z6"/>
    </sheetView>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86</v>
      </c>
    </row>
    <row r="6" spans="1:36" ht="42" customHeight="1">
      <c r="A6" s="4056" t="s">
        <v>216</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3824">
        <v>1021</v>
      </c>
      <c r="C11" s="3825">
        <v>542</v>
      </c>
      <c r="D11" s="3817">
        <v>479</v>
      </c>
      <c r="E11" s="3825">
        <v>79</v>
      </c>
      <c r="F11" s="3825">
        <v>169</v>
      </c>
      <c r="G11" s="3825">
        <v>154</v>
      </c>
      <c r="H11" s="3825">
        <v>188</v>
      </c>
      <c r="I11" s="3825">
        <v>207</v>
      </c>
      <c r="J11" s="3818">
        <v>224</v>
      </c>
      <c r="K11" s="3825">
        <v>92</v>
      </c>
      <c r="L11" s="3825">
        <v>78</v>
      </c>
      <c r="M11" s="3825">
        <v>105</v>
      </c>
      <c r="N11" s="3825">
        <v>44</v>
      </c>
      <c r="O11" s="3825">
        <v>98</v>
      </c>
      <c r="P11" s="3825">
        <v>11</v>
      </c>
      <c r="Q11" s="3825">
        <v>98</v>
      </c>
      <c r="R11" s="3825">
        <v>143</v>
      </c>
      <c r="S11" s="3825">
        <v>103</v>
      </c>
      <c r="T11" s="3825">
        <v>59</v>
      </c>
      <c r="U11" s="3825">
        <v>103</v>
      </c>
      <c r="V11" s="3819">
        <v>86</v>
      </c>
      <c r="W11" s="3825">
        <v>355</v>
      </c>
      <c r="X11" s="3825">
        <v>355</v>
      </c>
      <c r="Y11" s="3820">
        <v>253</v>
      </c>
      <c r="Z11" s="3825">
        <v>237</v>
      </c>
      <c r="AA11" s="3825">
        <v>271</v>
      </c>
      <c r="AB11" s="3825">
        <v>154</v>
      </c>
      <c r="AC11" s="3821">
        <v>359</v>
      </c>
      <c r="AD11" s="3825">
        <v>371</v>
      </c>
      <c r="AE11" s="3825">
        <v>292</v>
      </c>
      <c r="AF11" s="3825">
        <v>66</v>
      </c>
      <c r="AG11" s="3825">
        <v>28</v>
      </c>
      <c r="AH11" s="3822">
        <v>91</v>
      </c>
      <c r="AI11" s="3825">
        <v>439</v>
      </c>
      <c r="AJ11" s="3823">
        <v>399</v>
      </c>
    </row>
    <row r="12" spans="1:36" ht="14">
      <c r="A12" s="8" t="s">
        <v>136</v>
      </c>
      <c r="B12" s="3726">
        <v>1021</v>
      </c>
      <c r="C12" s="3725">
        <v>523</v>
      </c>
      <c r="D12" s="3718">
        <v>498</v>
      </c>
      <c r="E12" s="3725">
        <v>113</v>
      </c>
      <c r="F12" s="3725">
        <v>172</v>
      </c>
      <c r="G12" s="3725">
        <v>165</v>
      </c>
      <c r="H12" s="3725">
        <v>185</v>
      </c>
      <c r="I12" s="3725">
        <v>150</v>
      </c>
      <c r="J12" s="3719">
        <v>237</v>
      </c>
      <c r="K12" s="3725">
        <v>95</v>
      </c>
      <c r="L12" s="3725">
        <v>74</v>
      </c>
      <c r="M12" s="3725">
        <v>134</v>
      </c>
      <c r="N12" s="3725">
        <v>42</v>
      </c>
      <c r="O12" s="3725">
        <v>112</v>
      </c>
      <c r="P12" s="3725">
        <v>28</v>
      </c>
      <c r="Q12" s="3725">
        <v>86</v>
      </c>
      <c r="R12" s="3725">
        <v>140</v>
      </c>
      <c r="S12" s="3725">
        <v>87</v>
      </c>
      <c r="T12" s="3725">
        <v>49</v>
      </c>
      <c r="U12" s="3725">
        <v>89</v>
      </c>
      <c r="V12" s="3720">
        <v>84</v>
      </c>
      <c r="W12" s="3725">
        <v>286</v>
      </c>
      <c r="X12" s="3725">
        <v>338</v>
      </c>
      <c r="Y12" s="3721">
        <v>339</v>
      </c>
      <c r="Z12" s="3725">
        <v>365</v>
      </c>
      <c r="AA12" s="3725">
        <v>249</v>
      </c>
      <c r="AB12" s="3725">
        <v>126</v>
      </c>
      <c r="AC12" s="3722">
        <v>281</v>
      </c>
      <c r="AD12" s="3725">
        <v>359</v>
      </c>
      <c r="AE12" s="3725">
        <v>338</v>
      </c>
      <c r="AF12" s="3725">
        <v>63</v>
      </c>
      <c r="AG12" s="3725">
        <v>25</v>
      </c>
      <c r="AH12" s="3723">
        <v>63</v>
      </c>
      <c r="AI12" s="3725">
        <v>437</v>
      </c>
      <c r="AJ12" s="3724">
        <v>409</v>
      </c>
    </row>
    <row r="13" spans="1:36" ht="14">
      <c r="A13" s="4" t="s">
        <v>202</v>
      </c>
      <c r="B13" s="3734">
        <v>172</v>
      </c>
      <c r="C13" s="3735">
        <v>70</v>
      </c>
      <c r="D13" s="3727">
        <v>102</v>
      </c>
      <c r="E13" s="3735">
        <v>26</v>
      </c>
      <c r="F13" s="3735">
        <v>53</v>
      </c>
      <c r="G13" s="3735">
        <v>36</v>
      </c>
      <c r="H13" s="3735">
        <v>27</v>
      </c>
      <c r="I13" s="3735">
        <v>12</v>
      </c>
      <c r="J13" s="3728">
        <v>19</v>
      </c>
      <c r="K13" s="3735">
        <v>10</v>
      </c>
      <c r="L13" s="3735">
        <v>7</v>
      </c>
      <c r="M13" s="3735">
        <v>53</v>
      </c>
      <c r="N13" s="3735">
        <v>6</v>
      </c>
      <c r="O13" s="3735">
        <v>17</v>
      </c>
      <c r="P13" s="3735">
        <v>10</v>
      </c>
      <c r="Q13" s="3735">
        <v>11</v>
      </c>
      <c r="R13" s="3735">
        <v>20</v>
      </c>
      <c r="S13" s="3735">
        <v>12</v>
      </c>
      <c r="T13" s="3735">
        <v>5</v>
      </c>
      <c r="U13" s="3735">
        <v>9</v>
      </c>
      <c r="V13" s="3729">
        <v>14</v>
      </c>
      <c r="W13" s="3735">
        <v>52</v>
      </c>
      <c r="X13" s="3735">
        <v>35</v>
      </c>
      <c r="Y13" s="3730">
        <v>83</v>
      </c>
      <c r="Z13" s="3735">
        <v>31</v>
      </c>
      <c r="AA13" s="3735">
        <v>37</v>
      </c>
      <c r="AB13" s="3735">
        <v>27</v>
      </c>
      <c r="AC13" s="3731">
        <v>78</v>
      </c>
      <c r="AD13" s="3735">
        <v>40</v>
      </c>
      <c r="AE13" s="3735">
        <v>79</v>
      </c>
      <c r="AF13" s="3735">
        <v>13</v>
      </c>
      <c r="AG13" s="3735">
        <v>4</v>
      </c>
      <c r="AH13" s="3732">
        <v>9</v>
      </c>
      <c r="AI13" s="3735">
        <v>52</v>
      </c>
      <c r="AJ13" s="3733">
        <v>100</v>
      </c>
    </row>
    <row r="14" spans="1:36" ht="14">
      <c r="A14" s="4" t="s">
        <v>138</v>
      </c>
      <c r="B14" s="3779">
        <v>0.16869999999999999</v>
      </c>
      <c r="C14" s="3780">
        <v>0.13389999999999999</v>
      </c>
      <c r="D14" s="3772">
        <v>0.20530000000000001</v>
      </c>
      <c r="E14" s="3780">
        <v>0.22639999999999999</v>
      </c>
      <c r="F14" s="3780">
        <v>0.30940000000000001</v>
      </c>
      <c r="G14" s="3780">
        <v>0.2157</v>
      </c>
      <c r="H14" s="3780">
        <v>0.1454</v>
      </c>
      <c r="I14" s="3780">
        <v>8.2600000000000007E-2</v>
      </c>
      <c r="J14" s="3773">
        <v>7.9100000000000004E-2</v>
      </c>
      <c r="K14" s="3780">
        <v>0.1019</v>
      </c>
      <c r="L14" s="3780">
        <v>8.8800000000000004E-2</v>
      </c>
      <c r="M14" s="3780">
        <v>0.39589999999999997</v>
      </c>
      <c r="N14" s="3780">
        <v>0.15179999999999999</v>
      </c>
      <c r="O14" s="3780">
        <v>0.14899999999999999</v>
      </c>
      <c r="P14" s="3780">
        <v>0.36749999999999999</v>
      </c>
      <c r="Q14" s="3780">
        <v>0.12939999999999999</v>
      </c>
      <c r="R14" s="3780">
        <v>0.14180000000000001</v>
      </c>
      <c r="S14" s="3780">
        <v>0.13320000000000001</v>
      </c>
      <c r="T14" s="3780">
        <v>9.8599999999999993E-2</v>
      </c>
      <c r="U14" s="3780">
        <v>9.6199999999999994E-2</v>
      </c>
      <c r="V14" s="3774">
        <v>0.16339999999999999</v>
      </c>
      <c r="W14" s="3780">
        <v>0.18010000000000001</v>
      </c>
      <c r="X14" s="3780">
        <v>0.10249999999999999</v>
      </c>
      <c r="Y14" s="3775">
        <v>0.2452</v>
      </c>
      <c r="Z14" s="3780">
        <v>8.4400000000000003E-2</v>
      </c>
      <c r="AA14" s="3780">
        <v>0.14729999999999999</v>
      </c>
      <c r="AB14" s="3780">
        <v>0.2142</v>
      </c>
      <c r="AC14" s="3776">
        <v>0.27729999999999999</v>
      </c>
      <c r="AD14" s="3780">
        <v>0.1119</v>
      </c>
      <c r="AE14" s="3780">
        <v>0.23269999999999999</v>
      </c>
      <c r="AF14" s="3780">
        <v>0.21290000000000001</v>
      </c>
      <c r="AG14" s="3780">
        <v>0.1769</v>
      </c>
      <c r="AH14" s="3777">
        <v>0.13550000000000001</v>
      </c>
      <c r="AI14" s="3780">
        <v>0.1195</v>
      </c>
      <c r="AJ14" s="3778">
        <v>0.2447</v>
      </c>
    </row>
    <row r="15" spans="1:36" ht="14">
      <c r="A15" s="4" t="s">
        <v>203</v>
      </c>
      <c r="B15" s="3743">
        <v>460</v>
      </c>
      <c r="C15" s="3744">
        <v>217</v>
      </c>
      <c r="D15" s="3736">
        <v>243</v>
      </c>
      <c r="E15" s="3744">
        <v>47</v>
      </c>
      <c r="F15" s="3744">
        <v>55</v>
      </c>
      <c r="G15" s="3744">
        <v>57</v>
      </c>
      <c r="H15" s="3744">
        <v>70</v>
      </c>
      <c r="I15" s="3744">
        <v>77</v>
      </c>
      <c r="J15" s="3737">
        <v>154</v>
      </c>
      <c r="K15" s="3744">
        <v>46</v>
      </c>
      <c r="L15" s="3744">
        <v>31</v>
      </c>
      <c r="M15" s="3744">
        <v>51</v>
      </c>
      <c r="N15" s="3744">
        <v>18</v>
      </c>
      <c r="O15" s="3744">
        <v>56</v>
      </c>
      <c r="P15" s="3744">
        <v>11</v>
      </c>
      <c r="Q15" s="3744">
        <v>37</v>
      </c>
      <c r="R15" s="3744">
        <v>60</v>
      </c>
      <c r="S15" s="3744">
        <v>42</v>
      </c>
      <c r="T15" s="3744">
        <v>31</v>
      </c>
      <c r="U15" s="3744">
        <v>41</v>
      </c>
      <c r="V15" s="3738">
        <v>37</v>
      </c>
      <c r="W15" s="3744">
        <v>109</v>
      </c>
      <c r="X15" s="3744">
        <v>191</v>
      </c>
      <c r="Y15" s="3739">
        <v>134</v>
      </c>
      <c r="Z15" s="3744">
        <v>171</v>
      </c>
      <c r="AA15" s="3744">
        <v>122</v>
      </c>
      <c r="AB15" s="3744">
        <v>60</v>
      </c>
      <c r="AC15" s="3740">
        <v>107</v>
      </c>
      <c r="AD15" s="3744">
        <v>207</v>
      </c>
      <c r="AE15" s="3744">
        <v>133</v>
      </c>
      <c r="AF15" s="3744">
        <v>26</v>
      </c>
      <c r="AG15" s="3744">
        <v>12</v>
      </c>
      <c r="AH15" s="3741">
        <v>32</v>
      </c>
      <c r="AI15" s="3744">
        <v>238</v>
      </c>
      <c r="AJ15" s="3742">
        <v>163</v>
      </c>
    </row>
    <row r="16" spans="1:36" ht="14">
      <c r="A16" s="4" t="s">
        <v>138</v>
      </c>
      <c r="B16" s="3788">
        <v>0.45090000000000002</v>
      </c>
      <c r="C16" s="3789">
        <v>0.41449999999999998</v>
      </c>
      <c r="D16" s="3781">
        <v>0.48920000000000002</v>
      </c>
      <c r="E16" s="3789">
        <v>0.41699999999999998</v>
      </c>
      <c r="F16" s="3789">
        <v>0.32269999999999999</v>
      </c>
      <c r="G16" s="3789">
        <v>0.34339999999999998</v>
      </c>
      <c r="H16" s="3789">
        <v>0.37719999999999998</v>
      </c>
      <c r="I16" s="3789">
        <v>0.51339999999999997</v>
      </c>
      <c r="J16" s="3782">
        <v>0.65300000000000002</v>
      </c>
      <c r="K16" s="3789">
        <v>0.48110000000000003</v>
      </c>
      <c r="L16" s="3789">
        <v>0.42470000000000002</v>
      </c>
      <c r="M16" s="3789">
        <v>0.379</v>
      </c>
      <c r="N16" s="3789">
        <v>0.42070000000000002</v>
      </c>
      <c r="O16" s="3789">
        <v>0.50260000000000005</v>
      </c>
      <c r="P16" s="3789">
        <v>0.39419999999999999</v>
      </c>
      <c r="Q16" s="3789">
        <v>0.4244</v>
      </c>
      <c r="R16" s="3789">
        <v>0.4289</v>
      </c>
      <c r="S16" s="3789">
        <v>0.48609999999999998</v>
      </c>
      <c r="T16" s="3789">
        <v>0.63670000000000004</v>
      </c>
      <c r="U16" s="3789">
        <v>0.4597</v>
      </c>
      <c r="V16" s="3783">
        <v>0.43480000000000002</v>
      </c>
      <c r="W16" s="3789">
        <v>0.38030000000000003</v>
      </c>
      <c r="X16" s="3789">
        <v>0.56399999999999995</v>
      </c>
      <c r="Y16" s="3784">
        <v>0.39679999999999999</v>
      </c>
      <c r="Z16" s="3789">
        <v>0.46850000000000003</v>
      </c>
      <c r="AA16" s="3789">
        <v>0.4909</v>
      </c>
      <c r="AB16" s="3789">
        <v>0.47849999999999998</v>
      </c>
      <c r="AC16" s="3785">
        <v>0.38009999999999999</v>
      </c>
      <c r="AD16" s="3789">
        <v>0.5766</v>
      </c>
      <c r="AE16" s="3789">
        <v>0.39410000000000001</v>
      </c>
      <c r="AF16" s="3789">
        <v>0.41010000000000002</v>
      </c>
      <c r="AG16" s="3789">
        <v>0.45839999999999997</v>
      </c>
      <c r="AH16" s="3786">
        <v>0.51270000000000004</v>
      </c>
      <c r="AI16" s="3789">
        <v>0.54490000000000005</v>
      </c>
      <c r="AJ16" s="3787">
        <v>0.4</v>
      </c>
    </row>
    <row r="17" spans="1:36" ht="14">
      <c r="A17" s="4" t="s">
        <v>204</v>
      </c>
      <c r="B17" s="3752">
        <v>261</v>
      </c>
      <c r="C17" s="3753">
        <v>142</v>
      </c>
      <c r="D17" s="3745">
        <v>119</v>
      </c>
      <c r="E17" s="3753">
        <v>23</v>
      </c>
      <c r="F17" s="3753">
        <v>37</v>
      </c>
      <c r="G17" s="3753">
        <v>39</v>
      </c>
      <c r="H17" s="3753">
        <v>62</v>
      </c>
      <c r="I17" s="3753">
        <v>48</v>
      </c>
      <c r="J17" s="3746">
        <v>53</v>
      </c>
      <c r="K17" s="3753">
        <v>24</v>
      </c>
      <c r="L17" s="3753">
        <v>31</v>
      </c>
      <c r="M17" s="3753">
        <v>18</v>
      </c>
      <c r="N17" s="3753">
        <v>12</v>
      </c>
      <c r="O17" s="3753">
        <v>27</v>
      </c>
      <c r="P17" s="3753">
        <v>6</v>
      </c>
      <c r="Q17" s="3753">
        <v>24</v>
      </c>
      <c r="R17" s="3753">
        <v>33</v>
      </c>
      <c r="S17" s="3753">
        <v>21</v>
      </c>
      <c r="T17" s="3753">
        <v>11</v>
      </c>
      <c r="U17" s="3753">
        <v>30</v>
      </c>
      <c r="V17" s="3747">
        <v>23</v>
      </c>
      <c r="W17" s="3753">
        <v>69</v>
      </c>
      <c r="X17" s="3753">
        <v>86</v>
      </c>
      <c r="Y17" s="3748">
        <v>93</v>
      </c>
      <c r="Z17" s="3753">
        <v>99</v>
      </c>
      <c r="AA17" s="3753">
        <v>59</v>
      </c>
      <c r="AB17" s="3753">
        <v>29</v>
      </c>
      <c r="AC17" s="3749">
        <v>74</v>
      </c>
      <c r="AD17" s="3753">
        <v>90</v>
      </c>
      <c r="AE17" s="3753">
        <v>83</v>
      </c>
      <c r="AF17" s="3753">
        <v>18</v>
      </c>
      <c r="AG17" s="3753">
        <v>6</v>
      </c>
      <c r="AH17" s="3750">
        <v>14</v>
      </c>
      <c r="AI17" s="3753">
        <v>109</v>
      </c>
      <c r="AJ17" s="3751">
        <v>101</v>
      </c>
    </row>
    <row r="18" spans="1:36" ht="14">
      <c r="A18" s="4" t="s">
        <v>138</v>
      </c>
      <c r="B18" s="3797">
        <v>0.25600000000000001</v>
      </c>
      <c r="C18" s="3798">
        <v>0.27210000000000001</v>
      </c>
      <c r="D18" s="3790">
        <v>0.2392</v>
      </c>
      <c r="E18" s="3798">
        <v>0.19919999999999999</v>
      </c>
      <c r="F18" s="3798">
        <v>0.21529999999999999</v>
      </c>
      <c r="G18" s="3798">
        <v>0.23569999999999999</v>
      </c>
      <c r="H18" s="3798">
        <v>0.33739999999999998</v>
      </c>
      <c r="I18" s="3798">
        <v>0.317</v>
      </c>
      <c r="J18" s="3791">
        <v>0.22489999999999999</v>
      </c>
      <c r="K18" s="3798">
        <v>0.24909999999999999</v>
      </c>
      <c r="L18" s="3798">
        <v>0.42030000000000001</v>
      </c>
      <c r="M18" s="3798">
        <v>0.13730000000000001</v>
      </c>
      <c r="N18" s="3798">
        <v>0.2928</v>
      </c>
      <c r="O18" s="3798">
        <v>0.23699999999999999</v>
      </c>
      <c r="P18" s="3798">
        <v>0.20780000000000001</v>
      </c>
      <c r="Q18" s="3798">
        <v>0.2833</v>
      </c>
      <c r="R18" s="3798">
        <v>0.2351</v>
      </c>
      <c r="S18" s="3798">
        <v>0.24579999999999999</v>
      </c>
      <c r="T18" s="3798">
        <v>0.22950000000000001</v>
      </c>
      <c r="U18" s="3798">
        <v>0.33100000000000002</v>
      </c>
      <c r="V18" s="3792">
        <v>0.27510000000000001</v>
      </c>
      <c r="W18" s="3798">
        <v>0.2419</v>
      </c>
      <c r="X18" s="3798">
        <v>0.25340000000000001</v>
      </c>
      <c r="Y18" s="3793">
        <v>0.27460000000000001</v>
      </c>
      <c r="Z18" s="3798">
        <v>0.27200000000000002</v>
      </c>
      <c r="AA18" s="3798">
        <v>0.23530000000000001</v>
      </c>
      <c r="AB18" s="3798">
        <v>0.23089999999999999</v>
      </c>
      <c r="AC18" s="3794">
        <v>0.26490000000000002</v>
      </c>
      <c r="AD18" s="3798">
        <v>0.25069999999999998</v>
      </c>
      <c r="AE18" s="3798">
        <v>0.24429999999999999</v>
      </c>
      <c r="AF18" s="3798">
        <v>0.29570000000000002</v>
      </c>
      <c r="AG18" s="3798">
        <v>0.2311</v>
      </c>
      <c r="AH18" s="3795">
        <v>0.21460000000000001</v>
      </c>
      <c r="AI18" s="3798">
        <v>0.24990000000000001</v>
      </c>
      <c r="AJ18" s="3796">
        <v>0.247</v>
      </c>
    </row>
    <row r="19" spans="1:36" ht="14">
      <c r="A19" s="4" t="s">
        <v>209</v>
      </c>
      <c r="B19" s="3761">
        <v>127</v>
      </c>
      <c r="C19" s="3762">
        <v>94</v>
      </c>
      <c r="D19" s="3754">
        <v>33</v>
      </c>
      <c r="E19" s="3762">
        <v>18</v>
      </c>
      <c r="F19" s="3762">
        <v>26</v>
      </c>
      <c r="G19" s="3762">
        <v>34</v>
      </c>
      <c r="H19" s="3762">
        <v>26</v>
      </c>
      <c r="I19" s="3762">
        <v>13</v>
      </c>
      <c r="J19" s="3755">
        <v>10</v>
      </c>
      <c r="K19" s="3762">
        <v>16</v>
      </c>
      <c r="L19" s="3762">
        <v>5</v>
      </c>
      <c r="M19" s="3762">
        <v>12</v>
      </c>
      <c r="N19" s="3762">
        <v>6</v>
      </c>
      <c r="O19" s="3762">
        <v>13</v>
      </c>
      <c r="P19" s="3762">
        <v>1</v>
      </c>
      <c r="Q19" s="3762">
        <v>14</v>
      </c>
      <c r="R19" s="3762">
        <v>27</v>
      </c>
      <c r="S19" s="3762">
        <v>12</v>
      </c>
      <c r="T19" s="3762">
        <v>2</v>
      </c>
      <c r="U19" s="3762">
        <v>10</v>
      </c>
      <c r="V19" s="3756">
        <v>11</v>
      </c>
      <c r="W19" s="3762">
        <v>57</v>
      </c>
      <c r="X19" s="3762">
        <v>27</v>
      </c>
      <c r="Y19" s="3757">
        <v>28</v>
      </c>
      <c r="Z19" s="3762">
        <v>64</v>
      </c>
      <c r="AA19" s="3762">
        <v>32</v>
      </c>
      <c r="AB19" s="3762">
        <v>10</v>
      </c>
      <c r="AC19" s="3758">
        <v>22</v>
      </c>
      <c r="AD19" s="3762">
        <v>22</v>
      </c>
      <c r="AE19" s="3762">
        <v>44</v>
      </c>
      <c r="AF19" s="3762">
        <v>5</v>
      </c>
      <c r="AG19" s="3762">
        <v>3</v>
      </c>
      <c r="AH19" s="3759">
        <v>9</v>
      </c>
      <c r="AI19" s="3762">
        <v>37</v>
      </c>
      <c r="AJ19" s="3760">
        <v>44</v>
      </c>
    </row>
    <row r="20" spans="1:36" ht="14">
      <c r="A20" s="8" t="s">
        <v>138</v>
      </c>
      <c r="B20" s="3807">
        <v>0.12429999999999999</v>
      </c>
      <c r="C20" s="3806">
        <v>0.17949999999999999</v>
      </c>
      <c r="D20" s="3799">
        <v>6.6299999999999998E-2</v>
      </c>
      <c r="E20" s="3806">
        <v>0.15740000000000001</v>
      </c>
      <c r="F20" s="3806">
        <v>0.15260000000000001</v>
      </c>
      <c r="G20" s="3806">
        <v>0.20519999999999999</v>
      </c>
      <c r="H20" s="3806">
        <v>0.14000000000000001</v>
      </c>
      <c r="I20" s="3806">
        <v>8.6999999999999994E-2</v>
      </c>
      <c r="J20" s="3800">
        <v>4.2999999999999997E-2</v>
      </c>
      <c r="K20" s="3806">
        <v>0.1678</v>
      </c>
      <c r="L20" s="3806">
        <v>6.6199999999999995E-2</v>
      </c>
      <c r="M20" s="3806">
        <v>8.7800000000000003E-2</v>
      </c>
      <c r="N20" s="3806">
        <v>0.13469999999999999</v>
      </c>
      <c r="O20" s="3806">
        <v>0.1114</v>
      </c>
      <c r="P20" s="3806">
        <v>3.04E-2</v>
      </c>
      <c r="Q20" s="3806">
        <v>0.16289999999999999</v>
      </c>
      <c r="R20" s="3806">
        <v>0.19420000000000001</v>
      </c>
      <c r="S20" s="3806">
        <v>0.13489999999999999</v>
      </c>
      <c r="T20" s="3806">
        <v>3.5200000000000002E-2</v>
      </c>
      <c r="U20" s="3806">
        <v>0.11310000000000001</v>
      </c>
      <c r="V20" s="3801">
        <v>0.12659999999999999</v>
      </c>
      <c r="W20" s="3806">
        <v>0.1978</v>
      </c>
      <c r="X20" s="3806">
        <v>8.0100000000000005E-2</v>
      </c>
      <c r="Y20" s="3802">
        <v>8.3400000000000002E-2</v>
      </c>
      <c r="Z20" s="3806">
        <v>0.17510000000000001</v>
      </c>
      <c r="AA20" s="3806">
        <v>0.1265</v>
      </c>
      <c r="AB20" s="3806">
        <v>7.6399999999999996E-2</v>
      </c>
      <c r="AC20" s="3803">
        <v>7.7700000000000005E-2</v>
      </c>
      <c r="AD20" s="3806">
        <v>6.08E-2</v>
      </c>
      <c r="AE20" s="3806">
        <v>0.12889999999999999</v>
      </c>
      <c r="AF20" s="3806">
        <v>8.1299999999999997E-2</v>
      </c>
      <c r="AG20" s="3806">
        <v>0.1336</v>
      </c>
      <c r="AH20" s="3804">
        <v>0.1371</v>
      </c>
      <c r="AI20" s="3806">
        <v>8.5599999999999996E-2</v>
      </c>
      <c r="AJ20" s="3805">
        <v>0.10829999999999999</v>
      </c>
    </row>
    <row r="21" spans="1:36" ht="14">
      <c r="A21" s="4" t="s">
        <v>149</v>
      </c>
      <c r="B21" s="3770">
        <v>1021</v>
      </c>
      <c r="C21" s="3771">
        <v>523</v>
      </c>
      <c r="D21" s="3763">
        <v>498</v>
      </c>
      <c r="E21" s="3771">
        <v>113</v>
      </c>
      <c r="F21" s="3771">
        <v>172</v>
      </c>
      <c r="G21" s="3771">
        <v>165</v>
      </c>
      <c r="H21" s="3771">
        <v>185</v>
      </c>
      <c r="I21" s="3771">
        <v>150</v>
      </c>
      <c r="J21" s="3764">
        <v>237</v>
      </c>
      <c r="K21" s="3771">
        <v>95</v>
      </c>
      <c r="L21" s="3771">
        <v>74</v>
      </c>
      <c r="M21" s="3771">
        <v>134</v>
      </c>
      <c r="N21" s="3771">
        <v>42</v>
      </c>
      <c r="O21" s="3771">
        <v>112</v>
      </c>
      <c r="P21" s="3771">
        <v>28</v>
      </c>
      <c r="Q21" s="3771">
        <v>86</v>
      </c>
      <c r="R21" s="3771">
        <v>140</v>
      </c>
      <c r="S21" s="3771">
        <v>87</v>
      </c>
      <c r="T21" s="3771">
        <v>49</v>
      </c>
      <c r="U21" s="3771">
        <v>89</v>
      </c>
      <c r="V21" s="3765">
        <v>84</v>
      </c>
      <c r="W21" s="3771">
        <v>286</v>
      </c>
      <c r="X21" s="3771">
        <v>338</v>
      </c>
      <c r="Y21" s="3766">
        <v>339</v>
      </c>
      <c r="Z21" s="3771">
        <v>365</v>
      </c>
      <c r="AA21" s="3771">
        <v>249</v>
      </c>
      <c r="AB21" s="3771">
        <v>126</v>
      </c>
      <c r="AC21" s="3767">
        <v>281</v>
      </c>
      <c r="AD21" s="3771">
        <v>359</v>
      </c>
      <c r="AE21" s="3771">
        <v>338</v>
      </c>
      <c r="AF21" s="3771">
        <v>63</v>
      </c>
      <c r="AG21" s="3771">
        <v>25</v>
      </c>
      <c r="AH21" s="3768">
        <v>63</v>
      </c>
      <c r="AI21" s="3771">
        <v>437</v>
      </c>
      <c r="AJ21" s="3769">
        <v>409</v>
      </c>
    </row>
    <row r="22" spans="1:36" ht="14">
      <c r="A22" s="8" t="s">
        <v>138</v>
      </c>
      <c r="B22" s="3816">
        <v>0.99990000000000001</v>
      </c>
      <c r="C22" s="3815">
        <v>1</v>
      </c>
      <c r="D22" s="3808">
        <v>1</v>
      </c>
      <c r="E22" s="3815">
        <v>1</v>
      </c>
      <c r="F22" s="3815">
        <v>1</v>
      </c>
      <c r="G22" s="3815">
        <v>1</v>
      </c>
      <c r="H22" s="3815">
        <v>1</v>
      </c>
      <c r="I22" s="3815">
        <v>1</v>
      </c>
      <c r="J22" s="3809">
        <v>1</v>
      </c>
      <c r="K22" s="3815">
        <v>0.99990000000000001</v>
      </c>
      <c r="L22" s="3815">
        <v>1</v>
      </c>
      <c r="M22" s="3815">
        <v>1</v>
      </c>
      <c r="N22" s="3815">
        <v>1</v>
      </c>
      <c r="O22" s="3815">
        <v>1</v>
      </c>
      <c r="P22" s="3815">
        <v>0.99990000000000001</v>
      </c>
      <c r="Q22" s="3815">
        <v>1</v>
      </c>
      <c r="R22" s="3815">
        <v>1</v>
      </c>
      <c r="S22" s="3815">
        <v>1</v>
      </c>
      <c r="T22" s="3815">
        <v>1</v>
      </c>
      <c r="U22" s="3815">
        <v>1</v>
      </c>
      <c r="V22" s="3810">
        <v>0.99990000000000001</v>
      </c>
      <c r="W22" s="3815">
        <v>1.0001</v>
      </c>
      <c r="X22" s="3815">
        <v>1</v>
      </c>
      <c r="Y22" s="3811">
        <v>1</v>
      </c>
      <c r="Z22" s="3815">
        <v>1</v>
      </c>
      <c r="AA22" s="3815">
        <v>1</v>
      </c>
      <c r="AB22" s="3815">
        <v>1</v>
      </c>
      <c r="AC22" s="3812">
        <v>1</v>
      </c>
      <c r="AD22" s="3815">
        <v>1</v>
      </c>
      <c r="AE22" s="3815">
        <v>1</v>
      </c>
      <c r="AF22" s="3815">
        <v>1</v>
      </c>
      <c r="AG22" s="3815">
        <v>1</v>
      </c>
      <c r="AH22" s="3813">
        <v>0.99990000000000001</v>
      </c>
      <c r="AI22" s="3815">
        <v>0.99990000000000001</v>
      </c>
      <c r="AJ22" s="3814">
        <v>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J20"/>
  <sheetViews>
    <sheetView workbookViewId="0"/>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89</v>
      </c>
    </row>
    <row r="6" spans="1:36" ht="42" customHeight="1">
      <c r="A6" s="4056" t="s">
        <v>210</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3914">
        <v>1021</v>
      </c>
      <c r="C11" s="3915">
        <v>542</v>
      </c>
      <c r="D11" s="3907">
        <v>479</v>
      </c>
      <c r="E11" s="3915">
        <v>79</v>
      </c>
      <c r="F11" s="3915">
        <v>169</v>
      </c>
      <c r="G11" s="3915">
        <v>154</v>
      </c>
      <c r="H11" s="3915">
        <v>188</v>
      </c>
      <c r="I11" s="3915">
        <v>207</v>
      </c>
      <c r="J11" s="3908">
        <v>224</v>
      </c>
      <c r="K11" s="3915">
        <v>92</v>
      </c>
      <c r="L11" s="3915">
        <v>78</v>
      </c>
      <c r="M11" s="3915">
        <v>105</v>
      </c>
      <c r="N11" s="3915">
        <v>44</v>
      </c>
      <c r="O11" s="3915">
        <v>98</v>
      </c>
      <c r="P11" s="3915">
        <v>11</v>
      </c>
      <c r="Q11" s="3915">
        <v>98</v>
      </c>
      <c r="R11" s="3915">
        <v>143</v>
      </c>
      <c r="S11" s="3915">
        <v>103</v>
      </c>
      <c r="T11" s="3915">
        <v>59</v>
      </c>
      <c r="U11" s="3915">
        <v>103</v>
      </c>
      <c r="V11" s="3909">
        <v>86</v>
      </c>
      <c r="W11" s="3915">
        <v>355</v>
      </c>
      <c r="X11" s="3915">
        <v>355</v>
      </c>
      <c r="Y11" s="3910">
        <v>253</v>
      </c>
      <c r="Z11" s="3915">
        <v>237</v>
      </c>
      <c r="AA11" s="3915">
        <v>271</v>
      </c>
      <c r="AB11" s="3915">
        <v>154</v>
      </c>
      <c r="AC11" s="3911">
        <v>359</v>
      </c>
      <c r="AD11" s="3915">
        <v>371</v>
      </c>
      <c r="AE11" s="3915">
        <v>292</v>
      </c>
      <c r="AF11" s="3915">
        <v>66</v>
      </c>
      <c r="AG11" s="3915">
        <v>28</v>
      </c>
      <c r="AH11" s="3912">
        <v>91</v>
      </c>
      <c r="AI11" s="3915">
        <v>439</v>
      </c>
      <c r="AJ11" s="3913">
        <v>399</v>
      </c>
    </row>
    <row r="12" spans="1:36" ht="14">
      <c r="A12" s="8" t="s">
        <v>136</v>
      </c>
      <c r="B12" s="3834">
        <v>1021</v>
      </c>
      <c r="C12" s="3833">
        <v>523</v>
      </c>
      <c r="D12" s="3826">
        <v>498</v>
      </c>
      <c r="E12" s="3833">
        <v>113</v>
      </c>
      <c r="F12" s="3833">
        <v>172</v>
      </c>
      <c r="G12" s="3833">
        <v>165</v>
      </c>
      <c r="H12" s="3833">
        <v>185</v>
      </c>
      <c r="I12" s="3833">
        <v>150</v>
      </c>
      <c r="J12" s="3827">
        <v>237</v>
      </c>
      <c r="K12" s="3833">
        <v>95</v>
      </c>
      <c r="L12" s="3833">
        <v>74</v>
      </c>
      <c r="M12" s="3833">
        <v>134</v>
      </c>
      <c r="N12" s="3833">
        <v>42</v>
      </c>
      <c r="O12" s="3833">
        <v>112</v>
      </c>
      <c r="P12" s="3833">
        <v>28</v>
      </c>
      <c r="Q12" s="3833">
        <v>86</v>
      </c>
      <c r="R12" s="3833">
        <v>140</v>
      </c>
      <c r="S12" s="3833">
        <v>87</v>
      </c>
      <c r="T12" s="3833">
        <v>49</v>
      </c>
      <c r="U12" s="3833">
        <v>89</v>
      </c>
      <c r="V12" s="3828">
        <v>84</v>
      </c>
      <c r="W12" s="3833">
        <v>286</v>
      </c>
      <c r="X12" s="3833">
        <v>338</v>
      </c>
      <c r="Y12" s="3829">
        <v>339</v>
      </c>
      <c r="Z12" s="3833">
        <v>365</v>
      </c>
      <c r="AA12" s="3833">
        <v>249</v>
      </c>
      <c r="AB12" s="3833">
        <v>126</v>
      </c>
      <c r="AC12" s="3830">
        <v>281</v>
      </c>
      <c r="AD12" s="3833">
        <v>359</v>
      </c>
      <c r="AE12" s="3833">
        <v>338</v>
      </c>
      <c r="AF12" s="3833">
        <v>63</v>
      </c>
      <c r="AG12" s="3833">
        <v>25</v>
      </c>
      <c r="AH12" s="3831">
        <v>63</v>
      </c>
      <c r="AI12" s="3833">
        <v>437</v>
      </c>
      <c r="AJ12" s="3832">
        <v>409</v>
      </c>
    </row>
    <row r="13" spans="1:36" ht="28">
      <c r="A13" s="4" t="s">
        <v>211</v>
      </c>
      <c r="B13" s="3842">
        <v>237</v>
      </c>
      <c r="C13" s="3843">
        <v>109</v>
      </c>
      <c r="D13" s="3835">
        <v>128</v>
      </c>
      <c r="E13" s="3843">
        <v>39</v>
      </c>
      <c r="F13" s="3843">
        <v>72</v>
      </c>
      <c r="G13" s="3843">
        <v>46</v>
      </c>
      <c r="H13" s="3843">
        <v>30</v>
      </c>
      <c r="I13" s="3843">
        <v>27</v>
      </c>
      <c r="J13" s="3836">
        <v>23</v>
      </c>
      <c r="K13" s="3843">
        <v>8</v>
      </c>
      <c r="L13" s="3843">
        <v>15</v>
      </c>
      <c r="M13" s="3843">
        <v>51</v>
      </c>
      <c r="N13" s="3843">
        <v>11</v>
      </c>
      <c r="O13" s="3843">
        <v>32</v>
      </c>
      <c r="P13" s="3843">
        <v>3</v>
      </c>
      <c r="Q13" s="3843">
        <v>15</v>
      </c>
      <c r="R13" s="3843">
        <v>25</v>
      </c>
      <c r="S13" s="3843">
        <v>18</v>
      </c>
      <c r="T13" s="3843">
        <v>10</v>
      </c>
      <c r="U13" s="3843">
        <v>19</v>
      </c>
      <c r="V13" s="3837">
        <v>29</v>
      </c>
      <c r="W13" s="3843">
        <v>90</v>
      </c>
      <c r="X13" s="3843">
        <v>64</v>
      </c>
      <c r="Y13" s="3838">
        <v>77</v>
      </c>
      <c r="Z13" s="3843">
        <v>64</v>
      </c>
      <c r="AA13" s="3843">
        <v>62</v>
      </c>
      <c r="AB13" s="3843">
        <v>32</v>
      </c>
      <c r="AC13" s="3839">
        <v>79</v>
      </c>
      <c r="AD13" s="3843">
        <v>22</v>
      </c>
      <c r="AE13" s="3843">
        <v>153</v>
      </c>
      <c r="AF13" s="3843">
        <v>15</v>
      </c>
      <c r="AG13" s="3843">
        <v>5</v>
      </c>
      <c r="AH13" s="3840">
        <v>10</v>
      </c>
      <c r="AI13" s="3843">
        <v>80</v>
      </c>
      <c r="AJ13" s="3841">
        <v>122</v>
      </c>
    </row>
    <row r="14" spans="1:36" ht="14">
      <c r="A14" s="4" t="s">
        <v>138</v>
      </c>
      <c r="B14" s="3878">
        <v>0.2319</v>
      </c>
      <c r="C14" s="3879">
        <v>0.20799999999999999</v>
      </c>
      <c r="D14" s="3871">
        <v>0.2571</v>
      </c>
      <c r="E14" s="3879">
        <v>0.34370000000000001</v>
      </c>
      <c r="F14" s="3879">
        <v>0.41689999999999999</v>
      </c>
      <c r="G14" s="3879">
        <v>0.28120000000000001</v>
      </c>
      <c r="H14" s="3879">
        <v>0.16320000000000001</v>
      </c>
      <c r="I14" s="3879">
        <v>0.1767</v>
      </c>
      <c r="J14" s="3872">
        <v>9.8500000000000004E-2</v>
      </c>
      <c r="K14" s="3879">
        <v>8.8999999999999996E-2</v>
      </c>
      <c r="L14" s="3879">
        <v>0.19850000000000001</v>
      </c>
      <c r="M14" s="3879">
        <v>0.37840000000000001</v>
      </c>
      <c r="N14" s="3879">
        <v>0.26140000000000002</v>
      </c>
      <c r="O14" s="3879">
        <v>0.28789999999999999</v>
      </c>
      <c r="P14" s="3879">
        <v>0.1089</v>
      </c>
      <c r="Q14" s="3879">
        <v>0.1759</v>
      </c>
      <c r="R14" s="3879">
        <v>0.1817</v>
      </c>
      <c r="S14" s="3879">
        <v>0.20119999999999999</v>
      </c>
      <c r="T14" s="3879">
        <v>0.19670000000000001</v>
      </c>
      <c r="U14" s="3879">
        <v>0.21759999999999999</v>
      </c>
      <c r="V14" s="3873">
        <v>0.33889999999999998</v>
      </c>
      <c r="W14" s="3879">
        <v>0.31440000000000001</v>
      </c>
      <c r="X14" s="3879">
        <v>0.18870000000000001</v>
      </c>
      <c r="Y14" s="3874">
        <v>0.22819999999999999</v>
      </c>
      <c r="Z14" s="3879">
        <v>0.17480000000000001</v>
      </c>
      <c r="AA14" s="3879">
        <v>0.24809999999999999</v>
      </c>
      <c r="AB14" s="3879">
        <v>0.255</v>
      </c>
      <c r="AC14" s="3875">
        <v>0.28160000000000002</v>
      </c>
      <c r="AD14" s="3879">
        <v>6.0400000000000002E-2</v>
      </c>
      <c r="AE14" s="3879">
        <v>0.45369999999999999</v>
      </c>
      <c r="AF14" s="3879">
        <v>0.23760000000000001</v>
      </c>
      <c r="AG14" s="3879">
        <v>0.2039</v>
      </c>
      <c r="AH14" s="3876">
        <v>0.16159999999999999</v>
      </c>
      <c r="AI14" s="3879">
        <v>0.1837</v>
      </c>
      <c r="AJ14" s="3877">
        <v>0.29759999999999998</v>
      </c>
    </row>
    <row r="15" spans="1:36" ht="14">
      <c r="A15" s="4" t="s">
        <v>212</v>
      </c>
      <c r="B15" s="3851">
        <v>409</v>
      </c>
      <c r="C15" s="3852">
        <v>193</v>
      </c>
      <c r="D15" s="3844">
        <v>216</v>
      </c>
      <c r="E15" s="3852">
        <v>47</v>
      </c>
      <c r="F15" s="3852">
        <v>69</v>
      </c>
      <c r="G15" s="3852">
        <v>54</v>
      </c>
      <c r="H15" s="3852">
        <v>71</v>
      </c>
      <c r="I15" s="3852">
        <v>59</v>
      </c>
      <c r="J15" s="3845">
        <v>108</v>
      </c>
      <c r="K15" s="3852">
        <v>41</v>
      </c>
      <c r="L15" s="3852">
        <v>31</v>
      </c>
      <c r="M15" s="3852">
        <v>47</v>
      </c>
      <c r="N15" s="3852">
        <v>14</v>
      </c>
      <c r="O15" s="3852">
        <v>43</v>
      </c>
      <c r="P15" s="3852">
        <v>14</v>
      </c>
      <c r="Q15" s="3852">
        <v>30</v>
      </c>
      <c r="R15" s="3852">
        <v>58</v>
      </c>
      <c r="S15" s="3852">
        <v>41</v>
      </c>
      <c r="T15" s="3852">
        <v>18</v>
      </c>
      <c r="U15" s="3852">
        <v>38</v>
      </c>
      <c r="V15" s="3846">
        <v>33</v>
      </c>
      <c r="W15" s="3852">
        <v>91</v>
      </c>
      <c r="X15" s="3852">
        <v>144</v>
      </c>
      <c r="Y15" s="3847">
        <v>152</v>
      </c>
      <c r="Z15" s="3852">
        <v>127</v>
      </c>
      <c r="AA15" s="3852">
        <v>104</v>
      </c>
      <c r="AB15" s="3852">
        <v>55</v>
      </c>
      <c r="AC15" s="3848">
        <v>123</v>
      </c>
      <c r="AD15" s="3852">
        <v>179</v>
      </c>
      <c r="AE15" s="3852">
        <v>106</v>
      </c>
      <c r="AF15" s="3852">
        <v>28</v>
      </c>
      <c r="AG15" s="3852">
        <v>7</v>
      </c>
      <c r="AH15" s="3849">
        <v>23</v>
      </c>
      <c r="AI15" s="3852">
        <v>174</v>
      </c>
      <c r="AJ15" s="3850">
        <v>171</v>
      </c>
    </row>
    <row r="16" spans="1:36" ht="14">
      <c r="A16" s="4" t="s">
        <v>138</v>
      </c>
      <c r="B16" s="3887">
        <v>0.40010000000000001</v>
      </c>
      <c r="C16" s="3888">
        <v>0.36830000000000002</v>
      </c>
      <c r="D16" s="3880">
        <v>0.43359999999999999</v>
      </c>
      <c r="E16" s="3888">
        <v>0.41410000000000002</v>
      </c>
      <c r="F16" s="3888">
        <v>0.39939999999999998</v>
      </c>
      <c r="G16" s="3888">
        <v>0.32950000000000002</v>
      </c>
      <c r="H16" s="3888">
        <v>0.3871</v>
      </c>
      <c r="I16" s="3888">
        <v>0.3926</v>
      </c>
      <c r="J16" s="3881">
        <v>0.45810000000000001</v>
      </c>
      <c r="K16" s="3888">
        <v>0.43209999999999998</v>
      </c>
      <c r="L16" s="3888">
        <v>0.4239</v>
      </c>
      <c r="M16" s="3888">
        <v>0.3508</v>
      </c>
      <c r="N16" s="3888">
        <v>0.33839999999999998</v>
      </c>
      <c r="O16" s="3888">
        <v>0.3846</v>
      </c>
      <c r="P16" s="3888">
        <v>0.50919999999999999</v>
      </c>
      <c r="Q16" s="3888">
        <v>0.34200000000000003</v>
      </c>
      <c r="R16" s="3888">
        <v>0.41289999999999999</v>
      </c>
      <c r="S16" s="3888">
        <v>0.47270000000000001</v>
      </c>
      <c r="T16" s="3888">
        <v>0.37359999999999999</v>
      </c>
      <c r="U16" s="3888">
        <v>0.42859999999999998</v>
      </c>
      <c r="V16" s="3882">
        <v>0.39050000000000001</v>
      </c>
      <c r="W16" s="3888">
        <v>0.31659999999999999</v>
      </c>
      <c r="X16" s="3888">
        <v>0.4244</v>
      </c>
      <c r="Y16" s="3883">
        <v>0.44800000000000001</v>
      </c>
      <c r="Z16" s="3888">
        <v>0.34639999999999999</v>
      </c>
      <c r="AA16" s="3888">
        <v>0.41720000000000002</v>
      </c>
      <c r="AB16" s="3888">
        <v>0.4365</v>
      </c>
      <c r="AC16" s="3884">
        <v>0.4385</v>
      </c>
      <c r="AD16" s="3888">
        <v>0.49980000000000002</v>
      </c>
      <c r="AE16" s="3888">
        <v>0.31269999999999998</v>
      </c>
      <c r="AF16" s="3888">
        <v>0.45540000000000003</v>
      </c>
      <c r="AG16" s="3888">
        <v>0.2873</v>
      </c>
      <c r="AH16" s="3885">
        <v>0.36959999999999998</v>
      </c>
      <c r="AI16" s="3888">
        <v>0.3977</v>
      </c>
      <c r="AJ16" s="3886">
        <v>0.41930000000000001</v>
      </c>
    </row>
    <row r="17" spans="1:36" ht="14">
      <c r="A17" s="4" t="s">
        <v>209</v>
      </c>
      <c r="B17" s="3860">
        <v>376</v>
      </c>
      <c r="C17" s="3861">
        <v>222</v>
      </c>
      <c r="D17" s="3853">
        <v>154</v>
      </c>
      <c r="E17" s="3861">
        <v>27</v>
      </c>
      <c r="F17" s="3861">
        <v>32</v>
      </c>
      <c r="G17" s="3861">
        <v>64</v>
      </c>
      <c r="H17" s="3861">
        <v>83</v>
      </c>
      <c r="I17" s="3861">
        <v>65</v>
      </c>
      <c r="J17" s="3854">
        <v>105</v>
      </c>
      <c r="K17" s="3861">
        <v>45</v>
      </c>
      <c r="L17" s="3861">
        <v>28</v>
      </c>
      <c r="M17" s="3861">
        <v>36</v>
      </c>
      <c r="N17" s="3861">
        <v>17</v>
      </c>
      <c r="O17" s="3861">
        <v>37</v>
      </c>
      <c r="P17" s="3861">
        <v>11</v>
      </c>
      <c r="Q17" s="3861">
        <v>42</v>
      </c>
      <c r="R17" s="3861">
        <v>57</v>
      </c>
      <c r="S17" s="3861">
        <v>28</v>
      </c>
      <c r="T17" s="3861">
        <v>21</v>
      </c>
      <c r="U17" s="3861">
        <v>32</v>
      </c>
      <c r="V17" s="3855">
        <v>23</v>
      </c>
      <c r="W17" s="3861">
        <v>106</v>
      </c>
      <c r="X17" s="3861">
        <v>131</v>
      </c>
      <c r="Y17" s="3856">
        <v>110</v>
      </c>
      <c r="Z17" s="3861">
        <v>175</v>
      </c>
      <c r="AA17" s="3861">
        <v>83</v>
      </c>
      <c r="AB17" s="3861">
        <v>39</v>
      </c>
      <c r="AC17" s="3857">
        <v>79</v>
      </c>
      <c r="AD17" s="3861">
        <v>158</v>
      </c>
      <c r="AE17" s="3861">
        <v>79</v>
      </c>
      <c r="AF17" s="3861">
        <v>19</v>
      </c>
      <c r="AG17" s="3861">
        <v>13</v>
      </c>
      <c r="AH17" s="3858">
        <v>30</v>
      </c>
      <c r="AI17" s="3861">
        <v>183</v>
      </c>
      <c r="AJ17" s="3859">
        <v>116</v>
      </c>
    </row>
    <row r="18" spans="1:36" ht="14">
      <c r="A18" s="8" t="s">
        <v>138</v>
      </c>
      <c r="B18" s="3897">
        <v>0.36799999999999999</v>
      </c>
      <c r="C18" s="3896">
        <v>0.42370000000000002</v>
      </c>
      <c r="D18" s="3889">
        <v>0.30940000000000001</v>
      </c>
      <c r="E18" s="3896">
        <v>0.2422</v>
      </c>
      <c r="F18" s="3896">
        <v>0.1837</v>
      </c>
      <c r="G18" s="3896">
        <v>0.38919999999999999</v>
      </c>
      <c r="H18" s="3896">
        <v>0.44969999999999999</v>
      </c>
      <c r="I18" s="3896">
        <v>0.43059999999999998</v>
      </c>
      <c r="J18" s="3890">
        <v>0.44350000000000001</v>
      </c>
      <c r="K18" s="3896">
        <v>0.47899999999999998</v>
      </c>
      <c r="L18" s="3896">
        <v>0.37759999999999999</v>
      </c>
      <c r="M18" s="3896">
        <v>0.27079999999999999</v>
      </c>
      <c r="N18" s="3896">
        <v>0.4002</v>
      </c>
      <c r="O18" s="3896">
        <v>0.32750000000000001</v>
      </c>
      <c r="P18" s="3896">
        <v>0.38190000000000002</v>
      </c>
      <c r="Q18" s="3896">
        <v>0.48209999999999997</v>
      </c>
      <c r="R18" s="3896">
        <v>0.40529999999999999</v>
      </c>
      <c r="S18" s="3896">
        <v>0.3261</v>
      </c>
      <c r="T18" s="3896">
        <v>0.42970000000000003</v>
      </c>
      <c r="U18" s="3896">
        <v>0.35389999999999999</v>
      </c>
      <c r="V18" s="3891">
        <v>0.27050000000000002</v>
      </c>
      <c r="W18" s="3896">
        <v>0.36899999999999999</v>
      </c>
      <c r="X18" s="3896">
        <v>0.38690000000000002</v>
      </c>
      <c r="Y18" s="3892">
        <v>0.32369999999999999</v>
      </c>
      <c r="Z18" s="3896">
        <v>0.4788</v>
      </c>
      <c r="AA18" s="3896">
        <v>0.3347</v>
      </c>
      <c r="AB18" s="3896">
        <v>0.30840000000000001</v>
      </c>
      <c r="AC18" s="3893">
        <v>0.27989999999999998</v>
      </c>
      <c r="AD18" s="3896">
        <v>0.43980000000000002</v>
      </c>
      <c r="AE18" s="3896">
        <v>0.23350000000000001</v>
      </c>
      <c r="AF18" s="3896">
        <v>0.307</v>
      </c>
      <c r="AG18" s="3896">
        <v>0.50870000000000004</v>
      </c>
      <c r="AH18" s="3894">
        <v>0.46879999999999999</v>
      </c>
      <c r="AI18" s="3896">
        <v>0.41860000000000003</v>
      </c>
      <c r="AJ18" s="3895">
        <v>0.28299999999999997</v>
      </c>
    </row>
    <row r="19" spans="1:36" ht="14">
      <c r="A19" s="4" t="s">
        <v>149</v>
      </c>
      <c r="B19" s="3869">
        <v>1021</v>
      </c>
      <c r="C19" s="3870">
        <v>523</v>
      </c>
      <c r="D19" s="3862">
        <v>498</v>
      </c>
      <c r="E19" s="3870">
        <v>113</v>
      </c>
      <c r="F19" s="3870">
        <v>172</v>
      </c>
      <c r="G19" s="3870">
        <v>165</v>
      </c>
      <c r="H19" s="3870">
        <v>185</v>
      </c>
      <c r="I19" s="3870">
        <v>150</v>
      </c>
      <c r="J19" s="3863">
        <v>237</v>
      </c>
      <c r="K19" s="3870">
        <v>95</v>
      </c>
      <c r="L19" s="3870">
        <v>74</v>
      </c>
      <c r="M19" s="3870">
        <v>134</v>
      </c>
      <c r="N19" s="3870">
        <v>42</v>
      </c>
      <c r="O19" s="3870">
        <v>112</v>
      </c>
      <c r="P19" s="3870">
        <v>28</v>
      </c>
      <c r="Q19" s="3870">
        <v>86</v>
      </c>
      <c r="R19" s="3870">
        <v>140</v>
      </c>
      <c r="S19" s="3870">
        <v>87</v>
      </c>
      <c r="T19" s="3870">
        <v>49</v>
      </c>
      <c r="U19" s="3870">
        <v>89</v>
      </c>
      <c r="V19" s="3864">
        <v>84</v>
      </c>
      <c r="W19" s="3870">
        <v>286</v>
      </c>
      <c r="X19" s="3870">
        <v>338</v>
      </c>
      <c r="Y19" s="3865">
        <v>339</v>
      </c>
      <c r="Z19" s="3870">
        <v>365</v>
      </c>
      <c r="AA19" s="3870">
        <v>249</v>
      </c>
      <c r="AB19" s="3870">
        <v>126</v>
      </c>
      <c r="AC19" s="3866">
        <v>281</v>
      </c>
      <c r="AD19" s="3870">
        <v>359</v>
      </c>
      <c r="AE19" s="3870">
        <v>338</v>
      </c>
      <c r="AF19" s="3870">
        <v>63</v>
      </c>
      <c r="AG19" s="3870">
        <v>25</v>
      </c>
      <c r="AH19" s="3867">
        <v>63</v>
      </c>
      <c r="AI19" s="3870">
        <v>437</v>
      </c>
      <c r="AJ19" s="3868">
        <v>409</v>
      </c>
    </row>
    <row r="20" spans="1:36" ht="14">
      <c r="A20" s="8" t="s">
        <v>138</v>
      </c>
      <c r="B20" s="3906">
        <v>1</v>
      </c>
      <c r="C20" s="3905">
        <v>1</v>
      </c>
      <c r="D20" s="3898">
        <v>1.0001</v>
      </c>
      <c r="E20" s="3905">
        <v>1</v>
      </c>
      <c r="F20" s="3905">
        <v>1</v>
      </c>
      <c r="G20" s="3905">
        <v>0.99990000000000001</v>
      </c>
      <c r="H20" s="3905">
        <v>1</v>
      </c>
      <c r="I20" s="3905">
        <v>0.99990000000000001</v>
      </c>
      <c r="J20" s="3899">
        <v>1.0001</v>
      </c>
      <c r="K20" s="3905">
        <v>1.0001</v>
      </c>
      <c r="L20" s="3905">
        <v>1</v>
      </c>
      <c r="M20" s="3905">
        <v>1</v>
      </c>
      <c r="N20" s="3905">
        <v>1</v>
      </c>
      <c r="O20" s="3905">
        <v>1</v>
      </c>
      <c r="P20" s="3905">
        <v>1</v>
      </c>
      <c r="Q20" s="3905">
        <v>1</v>
      </c>
      <c r="R20" s="3905">
        <v>0.99990000000000001</v>
      </c>
      <c r="S20" s="3905">
        <v>1</v>
      </c>
      <c r="T20" s="3905">
        <v>1</v>
      </c>
      <c r="U20" s="3905">
        <v>1.0001</v>
      </c>
      <c r="V20" s="3900">
        <v>0.99990000000000001</v>
      </c>
      <c r="W20" s="3905">
        <v>1</v>
      </c>
      <c r="X20" s="3905">
        <v>1</v>
      </c>
      <c r="Y20" s="3901">
        <v>0.99990000000000001</v>
      </c>
      <c r="Z20" s="3905">
        <v>1</v>
      </c>
      <c r="AA20" s="3905">
        <v>1</v>
      </c>
      <c r="AB20" s="3905">
        <v>0.99990000000000001</v>
      </c>
      <c r="AC20" s="3902">
        <v>1</v>
      </c>
      <c r="AD20" s="3905">
        <v>1</v>
      </c>
      <c r="AE20" s="3905">
        <v>0.99990000000000001</v>
      </c>
      <c r="AF20" s="3905">
        <v>1</v>
      </c>
      <c r="AG20" s="3905">
        <v>0.99990000000000001</v>
      </c>
      <c r="AH20" s="3903">
        <v>1</v>
      </c>
      <c r="AI20" s="3905">
        <v>1</v>
      </c>
      <c r="AJ20" s="3904">
        <v>0.99990000000000001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J20"/>
  <sheetViews>
    <sheetView workbookViewId="0">
      <selection activeCell="A6" sqref="A6:Z6"/>
    </sheetView>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92</v>
      </c>
    </row>
    <row r="6" spans="1:36" ht="42" customHeight="1">
      <c r="A6" s="4056" t="s">
        <v>215</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4004">
        <v>1021</v>
      </c>
      <c r="C11" s="4005">
        <v>542</v>
      </c>
      <c r="D11" s="3997">
        <v>479</v>
      </c>
      <c r="E11" s="4005">
        <v>79</v>
      </c>
      <c r="F11" s="4005">
        <v>169</v>
      </c>
      <c r="G11" s="4005">
        <v>154</v>
      </c>
      <c r="H11" s="4005">
        <v>188</v>
      </c>
      <c r="I11" s="4005">
        <v>207</v>
      </c>
      <c r="J11" s="3998">
        <v>224</v>
      </c>
      <c r="K11" s="4005">
        <v>92</v>
      </c>
      <c r="L11" s="4005">
        <v>78</v>
      </c>
      <c r="M11" s="4005">
        <v>105</v>
      </c>
      <c r="N11" s="4005">
        <v>44</v>
      </c>
      <c r="O11" s="4005">
        <v>98</v>
      </c>
      <c r="P11" s="4005">
        <v>11</v>
      </c>
      <c r="Q11" s="4005">
        <v>98</v>
      </c>
      <c r="R11" s="4005">
        <v>143</v>
      </c>
      <c r="S11" s="4005">
        <v>103</v>
      </c>
      <c r="T11" s="4005">
        <v>59</v>
      </c>
      <c r="U11" s="4005">
        <v>103</v>
      </c>
      <c r="V11" s="3999">
        <v>86</v>
      </c>
      <c r="W11" s="4005">
        <v>355</v>
      </c>
      <c r="X11" s="4005">
        <v>355</v>
      </c>
      <c r="Y11" s="4000">
        <v>253</v>
      </c>
      <c r="Z11" s="4005">
        <v>237</v>
      </c>
      <c r="AA11" s="4005">
        <v>271</v>
      </c>
      <c r="AB11" s="4005">
        <v>154</v>
      </c>
      <c r="AC11" s="4001">
        <v>359</v>
      </c>
      <c r="AD11" s="4005">
        <v>371</v>
      </c>
      <c r="AE11" s="4005">
        <v>292</v>
      </c>
      <c r="AF11" s="4005">
        <v>66</v>
      </c>
      <c r="AG11" s="4005">
        <v>28</v>
      </c>
      <c r="AH11" s="4002">
        <v>91</v>
      </c>
      <c r="AI11" s="4005">
        <v>439</v>
      </c>
      <c r="AJ11" s="4003">
        <v>399</v>
      </c>
    </row>
    <row r="12" spans="1:36" ht="14">
      <c r="A12" s="8" t="s">
        <v>136</v>
      </c>
      <c r="B12" s="3924">
        <v>1021</v>
      </c>
      <c r="C12" s="3923">
        <v>523</v>
      </c>
      <c r="D12" s="3916">
        <v>498</v>
      </c>
      <c r="E12" s="3923">
        <v>113</v>
      </c>
      <c r="F12" s="3923">
        <v>172</v>
      </c>
      <c r="G12" s="3923">
        <v>165</v>
      </c>
      <c r="H12" s="3923">
        <v>185</v>
      </c>
      <c r="I12" s="3923">
        <v>150</v>
      </c>
      <c r="J12" s="3917">
        <v>237</v>
      </c>
      <c r="K12" s="3923">
        <v>95</v>
      </c>
      <c r="L12" s="3923">
        <v>74</v>
      </c>
      <c r="M12" s="3923">
        <v>134</v>
      </c>
      <c r="N12" s="3923">
        <v>42</v>
      </c>
      <c r="O12" s="3923">
        <v>112</v>
      </c>
      <c r="P12" s="3923">
        <v>28</v>
      </c>
      <c r="Q12" s="3923">
        <v>86</v>
      </c>
      <c r="R12" s="3923">
        <v>140</v>
      </c>
      <c r="S12" s="3923">
        <v>87</v>
      </c>
      <c r="T12" s="3923">
        <v>49</v>
      </c>
      <c r="U12" s="3923">
        <v>89</v>
      </c>
      <c r="V12" s="3918">
        <v>84</v>
      </c>
      <c r="W12" s="3923">
        <v>286</v>
      </c>
      <c r="X12" s="3923">
        <v>338</v>
      </c>
      <c r="Y12" s="3919">
        <v>339</v>
      </c>
      <c r="Z12" s="3923">
        <v>365</v>
      </c>
      <c r="AA12" s="3923">
        <v>249</v>
      </c>
      <c r="AB12" s="3923">
        <v>126</v>
      </c>
      <c r="AC12" s="3920">
        <v>281</v>
      </c>
      <c r="AD12" s="3923">
        <v>359</v>
      </c>
      <c r="AE12" s="3923">
        <v>338</v>
      </c>
      <c r="AF12" s="3923">
        <v>63</v>
      </c>
      <c r="AG12" s="3923">
        <v>25</v>
      </c>
      <c r="AH12" s="3921">
        <v>63</v>
      </c>
      <c r="AI12" s="3923">
        <v>437</v>
      </c>
      <c r="AJ12" s="3922">
        <v>409</v>
      </c>
    </row>
    <row r="13" spans="1:36" ht="14">
      <c r="A13" s="4" t="s">
        <v>213</v>
      </c>
      <c r="B13" s="3932">
        <v>476</v>
      </c>
      <c r="C13" s="3933">
        <v>243</v>
      </c>
      <c r="D13" s="3925">
        <v>233</v>
      </c>
      <c r="E13" s="3933">
        <v>74</v>
      </c>
      <c r="F13" s="3933">
        <v>112</v>
      </c>
      <c r="G13" s="3933">
        <v>90</v>
      </c>
      <c r="H13" s="3933">
        <v>81</v>
      </c>
      <c r="I13" s="3933">
        <v>44</v>
      </c>
      <c r="J13" s="3926">
        <v>74</v>
      </c>
      <c r="K13" s="3933">
        <v>41</v>
      </c>
      <c r="L13" s="3933">
        <v>35</v>
      </c>
      <c r="M13" s="3933">
        <v>91</v>
      </c>
      <c r="N13" s="3933">
        <v>19</v>
      </c>
      <c r="O13" s="3933">
        <v>42</v>
      </c>
      <c r="P13" s="3933">
        <v>14</v>
      </c>
      <c r="Q13" s="3933">
        <v>45</v>
      </c>
      <c r="R13" s="3933">
        <v>53</v>
      </c>
      <c r="S13" s="3933">
        <v>42</v>
      </c>
      <c r="T13" s="3933">
        <v>18</v>
      </c>
      <c r="U13" s="3933">
        <v>39</v>
      </c>
      <c r="V13" s="3927">
        <v>37</v>
      </c>
      <c r="W13" s="3933">
        <v>126</v>
      </c>
      <c r="X13" s="3933">
        <v>149</v>
      </c>
      <c r="Y13" s="3928">
        <v>180</v>
      </c>
      <c r="Z13" s="3933">
        <v>134</v>
      </c>
      <c r="AA13" s="3933">
        <v>115</v>
      </c>
      <c r="AB13" s="3933">
        <v>59</v>
      </c>
      <c r="AC13" s="3929">
        <v>168</v>
      </c>
      <c r="AD13" s="3933">
        <v>113</v>
      </c>
      <c r="AE13" s="3933">
        <v>206</v>
      </c>
      <c r="AF13" s="3933">
        <v>43</v>
      </c>
      <c r="AG13" s="3933">
        <v>17</v>
      </c>
      <c r="AH13" s="3930">
        <v>24</v>
      </c>
      <c r="AI13" s="3933">
        <v>107</v>
      </c>
      <c r="AJ13" s="3931">
        <v>286</v>
      </c>
    </row>
    <row r="14" spans="1:36" ht="14">
      <c r="A14" s="4" t="s">
        <v>138</v>
      </c>
      <c r="B14" s="3968">
        <v>0.46629999999999999</v>
      </c>
      <c r="C14" s="3969">
        <v>0.4642</v>
      </c>
      <c r="D14" s="3961">
        <v>0.46839999999999998</v>
      </c>
      <c r="E14" s="3969">
        <v>0.6522</v>
      </c>
      <c r="F14" s="3969">
        <v>0.6552</v>
      </c>
      <c r="G14" s="3969">
        <v>0.54810000000000003</v>
      </c>
      <c r="H14" s="3969">
        <v>0.44109999999999999</v>
      </c>
      <c r="I14" s="3969">
        <v>0.2903</v>
      </c>
      <c r="J14" s="3962">
        <v>0.3145</v>
      </c>
      <c r="K14" s="3969">
        <v>0.43020000000000003</v>
      </c>
      <c r="L14" s="3969">
        <v>0.4788</v>
      </c>
      <c r="M14" s="3969">
        <v>0.67949999999999999</v>
      </c>
      <c r="N14" s="3969">
        <v>0.46089999999999998</v>
      </c>
      <c r="O14" s="3969">
        <v>0.37409999999999999</v>
      </c>
      <c r="P14" s="3969">
        <v>0.51039999999999996</v>
      </c>
      <c r="Q14" s="3969">
        <v>0.52539999999999998</v>
      </c>
      <c r="R14" s="3969">
        <v>0.37990000000000002</v>
      </c>
      <c r="S14" s="3969">
        <v>0.47720000000000001</v>
      </c>
      <c r="T14" s="3969">
        <v>0.3664</v>
      </c>
      <c r="U14" s="3969">
        <v>0.43530000000000002</v>
      </c>
      <c r="V14" s="3963">
        <v>0.43780000000000002</v>
      </c>
      <c r="W14" s="3969">
        <v>0.43890000000000001</v>
      </c>
      <c r="X14" s="3969">
        <v>0.4405</v>
      </c>
      <c r="Y14" s="3964">
        <v>0.53059999999999996</v>
      </c>
      <c r="Z14" s="3969">
        <v>0.36549999999999999</v>
      </c>
      <c r="AA14" s="3969">
        <v>0.46100000000000002</v>
      </c>
      <c r="AB14" s="3969">
        <v>0.47160000000000002</v>
      </c>
      <c r="AC14" s="3965">
        <v>0.5998</v>
      </c>
      <c r="AD14" s="3969">
        <v>0.31480000000000002</v>
      </c>
      <c r="AE14" s="3969">
        <v>0.60960000000000003</v>
      </c>
      <c r="AF14" s="3969">
        <v>0.69569999999999999</v>
      </c>
      <c r="AG14" s="3969">
        <v>0.66739999999999999</v>
      </c>
      <c r="AH14" s="3966">
        <v>0.38350000000000001</v>
      </c>
      <c r="AI14" s="3969">
        <v>0.2457</v>
      </c>
      <c r="AJ14" s="3967">
        <v>0.6996</v>
      </c>
    </row>
    <row r="15" spans="1:36" ht="14">
      <c r="A15" s="4" t="s">
        <v>214</v>
      </c>
      <c r="B15" s="3941">
        <v>356</v>
      </c>
      <c r="C15" s="3942">
        <v>144</v>
      </c>
      <c r="D15" s="3934">
        <v>212</v>
      </c>
      <c r="E15" s="3942">
        <v>19</v>
      </c>
      <c r="F15" s="3942">
        <v>28</v>
      </c>
      <c r="G15" s="3942">
        <v>34</v>
      </c>
      <c r="H15" s="3942">
        <v>58</v>
      </c>
      <c r="I15" s="3942">
        <v>80</v>
      </c>
      <c r="J15" s="3935">
        <v>136</v>
      </c>
      <c r="K15" s="3942">
        <v>32</v>
      </c>
      <c r="L15" s="3942">
        <v>24</v>
      </c>
      <c r="M15" s="3942">
        <v>25</v>
      </c>
      <c r="N15" s="3942">
        <v>17</v>
      </c>
      <c r="O15" s="3942">
        <v>46</v>
      </c>
      <c r="P15" s="3942">
        <v>9</v>
      </c>
      <c r="Q15" s="3942">
        <v>27</v>
      </c>
      <c r="R15" s="3942">
        <v>54</v>
      </c>
      <c r="S15" s="3942">
        <v>34</v>
      </c>
      <c r="T15" s="3942">
        <v>24</v>
      </c>
      <c r="U15" s="3942">
        <v>35</v>
      </c>
      <c r="V15" s="3936">
        <v>29</v>
      </c>
      <c r="W15" s="3942">
        <v>93</v>
      </c>
      <c r="X15" s="3942">
        <v>140</v>
      </c>
      <c r="Y15" s="3937">
        <v>107</v>
      </c>
      <c r="Z15" s="3942">
        <v>139</v>
      </c>
      <c r="AA15" s="3942">
        <v>94</v>
      </c>
      <c r="AB15" s="3942">
        <v>46</v>
      </c>
      <c r="AC15" s="3938">
        <v>76</v>
      </c>
      <c r="AD15" s="3942">
        <v>198</v>
      </c>
      <c r="AE15" s="3942">
        <v>74</v>
      </c>
      <c r="AF15" s="3942">
        <v>11</v>
      </c>
      <c r="AG15" s="3942">
        <v>5</v>
      </c>
      <c r="AH15" s="3939">
        <v>31</v>
      </c>
      <c r="AI15" s="3942">
        <v>265</v>
      </c>
      <c r="AJ15" s="3940">
        <v>55</v>
      </c>
    </row>
    <row r="16" spans="1:36" ht="14">
      <c r="A16" s="4" t="s">
        <v>138</v>
      </c>
      <c r="B16" s="3977">
        <v>0.34899999999999998</v>
      </c>
      <c r="C16" s="3978">
        <v>0.27560000000000001</v>
      </c>
      <c r="D16" s="3970">
        <v>0.42620000000000002</v>
      </c>
      <c r="E16" s="3978">
        <v>0.17150000000000001</v>
      </c>
      <c r="F16" s="3978">
        <v>0.1648</v>
      </c>
      <c r="G16" s="3978">
        <v>0.2059</v>
      </c>
      <c r="H16" s="3978">
        <v>0.317</v>
      </c>
      <c r="I16" s="3978">
        <v>0.53459999999999996</v>
      </c>
      <c r="J16" s="3971">
        <v>0.57440000000000002</v>
      </c>
      <c r="K16" s="3978">
        <v>0.3372</v>
      </c>
      <c r="L16" s="3978">
        <v>0.32879999999999998</v>
      </c>
      <c r="M16" s="3978">
        <v>0.1852</v>
      </c>
      <c r="N16" s="3978">
        <v>0.4037</v>
      </c>
      <c r="O16" s="3978">
        <v>0.40870000000000001</v>
      </c>
      <c r="P16" s="3978">
        <v>0.33460000000000001</v>
      </c>
      <c r="Q16" s="3978">
        <v>0.31690000000000002</v>
      </c>
      <c r="R16" s="3978">
        <v>0.38300000000000001</v>
      </c>
      <c r="S16" s="3978">
        <v>0.38929999999999998</v>
      </c>
      <c r="T16" s="3978">
        <v>0.48509999999999998</v>
      </c>
      <c r="U16" s="3978">
        <v>0.39069999999999999</v>
      </c>
      <c r="V16" s="3972">
        <v>0.33929999999999999</v>
      </c>
      <c r="W16" s="3978">
        <v>0.32590000000000002</v>
      </c>
      <c r="X16" s="3978">
        <v>0.41249999999999998</v>
      </c>
      <c r="Y16" s="3973">
        <v>0.31440000000000001</v>
      </c>
      <c r="Z16" s="3978">
        <v>0.38150000000000001</v>
      </c>
      <c r="AA16" s="3978">
        <v>0.37780000000000002</v>
      </c>
      <c r="AB16" s="3978">
        <v>0.36930000000000002</v>
      </c>
      <c r="AC16" s="3974">
        <v>0.27179999999999999</v>
      </c>
      <c r="AD16" s="3978">
        <v>0.55049999999999999</v>
      </c>
      <c r="AE16" s="3978">
        <v>0.21870000000000001</v>
      </c>
      <c r="AF16" s="3978">
        <v>0.1835</v>
      </c>
      <c r="AG16" s="3978">
        <v>0.19819999999999999</v>
      </c>
      <c r="AH16" s="3975">
        <v>0.48659999999999998</v>
      </c>
      <c r="AI16" s="3978">
        <v>0.60529999999999995</v>
      </c>
      <c r="AJ16" s="3976">
        <v>0.13439999999999999</v>
      </c>
    </row>
    <row r="17" spans="1:36" ht="14">
      <c r="A17" s="4" t="s">
        <v>178</v>
      </c>
      <c r="B17" s="3950">
        <v>189</v>
      </c>
      <c r="C17" s="3951">
        <v>136</v>
      </c>
      <c r="D17" s="3943">
        <v>52</v>
      </c>
      <c r="E17" s="3951">
        <v>20</v>
      </c>
      <c r="F17" s="3951">
        <v>31</v>
      </c>
      <c r="G17" s="3951">
        <v>41</v>
      </c>
      <c r="H17" s="3951">
        <v>45</v>
      </c>
      <c r="I17" s="3951">
        <v>26</v>
      </c>
      <c r="J17" s="3944">
        <v>26</v>
      </c>
      <c r="K17" s="3951">
        <v>22</v>
      </c>
      <c r="L17" s="3951">
        <v>14</v>
      </c>
      <c r="M17" s="3951">
        <v>18</v>
      </c>
      <c r="N17" s="3951">
        <v>6</v>
      </c>
      <c r="O17" s="3951">
        <v>24</v>
      </c>
      <c r="P17" s="3951">
        <v>4</v>
      </c>
      <c r="Q17" s="3951">
        <v>14</v>
      </c>
      <c r="R17" s="3951">
        <v>33</v>
      </c>
      <c r="S17" s="3951">
        <v>12</v>
      </c>
      <c r="T17" s="3951">
        <v>7</v>
      </c>
      <c r="U17" s="3951">
        <v>16</v>
      </c>
      <c r="V17" s="3945">
        <v>19</v>
      </c>
      <c r="W17" s="3951">
        <v>67</v>
      </c>
      <c r="X17" s="3951">
        <v>50</v>
      </c>
      <c r="Y17" s="3946">
        <v>53</v>
      </c>
      <c r="Z17" s="3951">
        <v>92</v>
      </c>
      <c r="AA17" s="3951">
        <v>40</v>
      </c>
      <c r="AB17" s="3951">
        <v>20</v>
      </c>
      <c r="AC17" s="3947">
        <v>36</v>
      </c>
      <c r="AD17" s="3951">
        <v>48</v>
      </c>
      <c r="AE17" s="3951">
        <v>58</v>
      </c>
      <c r="AF17" s="3951">
        <v>8</v>
      </c>
      <c r="AG17" s="3951">
        <v>3</v>
      </c>
      <c r="AH17" s="3948">
        <v>8</v>
      </c>
      <c r="AI17" s="3951">
        <v>65</v>
      </c>
      <c r="AJ17" s="3949">
        <v>68</v>
      </c>
    </row>
    <row r="18" spans="1:36" ht="14">
      <c r="A18" s="8" t="s">
        <v>138</v>
      </c>
      <c r="B18" s="3987">
        <v>0.18479999999999999</v>
      </c>
      <c r="C18" s="3986">
        <v>0.26019999999999999</v>
      </c>
      <c r="D18" s="3979">
        <v>0.10539999999999999</v>
      </c>
      <c r="E18" s="3986">
        <v>0.1762</v>
      </c>
      <c r="F18" s="3986">
        <v>0.1799</v>
      </c>
      <c r="G18" s="3986">
        <v>0.24610000000000001</v>
      </c>
      <c r="H18" s="3986">
        <v>0.2419</v>
      </c>
      <c r="I18" s="3986">
        <v>0.17510000000000001</v>
      </c>
      <c r="J18" s="3980">
        <v>0.1111</v>
      </c>
      <c r="K18" s="3986">
        <v>0.23250000000000001</v>
      </c>
      <c r="L18" s="3986">
        <v>0.19239999999999999</v>
      </c>
      <c r="M18" s="3986">
        <v>0.1353</v>
      </c>
      <c r="N18" s="3986">
        <v>0.13539999999999999</v>
      </c>
      <c r="O18" s="3986">
        <v>0.2172</v>
      </c>
      <c r="P18" s="3986">
        <v>0.155</v>
      </c>
      <c r="Q18" s="3986">
        <v>0.15770000000000001</v>
      </c>
      <c r="R18" s="3986">
        <v>0.23710000000000001</v>
      </c>
      <c r="S18" s="3986">
        <v>0.13350000000000001</v>
      </c>
      <c r="T18" s="3986">
        <v>0.14849999999999999</v>
      </c>
      <c r="U18" s="3986">
        <v>0.17399999999999999</v>
      </c>
      <c r="V18" s="3981">
        <v>0.22289999999999999</v>
      </c>
      <c r="W18" s="3986">
        <v>0.23519999999999999</v>
      </c>
      <c r="X18" s="3986">
        <v>0.14699999999999999</v>
      </c>
      <c r="Y18" s="3982">
        <v>0.155</v>
      </c>
      <c r="Z18" s="3986">
        <v>0.253</v>
      </c>
      <c r="AA18" s="3986">
        <v>0.16120000000000001</v>
      </c>
      <c r="AB18" s="3986">
        <v>0.15909999999999999</v>
      </c>
      <c r="AC18" s="3983">
        <v>0.1283</v>
      </c>
      <c r="AD18" s="3986">
        <v>0.1348</v>
      </c>
      <c r="AE18" s="3986">
        <v>0.17169999999999999</v>
      </c>
      <c r="AF18" s="3986">
        <v>0.1208</v>
      </c>
      <c r="AG18" s="3986">
        <v>0.13439999999999999</v>
      </c>
      <c r="AH18" s="3984">
        <v>0.13</v>
      </c>
      <c r="AI18" s="3986">
        <v>0.14899999999999999</v>
      </c>
      <c r="AJ18" s="3985">
        <v>0.16600000000000001</v>
      </c>
    </row>
    <row r="19" spans="1:36" ht="14">
      <c r="A19" s="4" t="s">
        <v>149</v>
      </c>
      <c r="B19" s="3959">
        <v>1021</v>
      </c>
      <c r="C19" s="3960">
        <v>523</v>
      </c>
      <c r="D19" s="3952">
        <v>498</v>
      </c>
      <c r="E19" s="3960">
        <v>113</v>
      </c>
      <c r="F19" s="3960">
        <v>172</v>
      </c>
      <c r="G19" s="3960">
        <v>165</v>
      </c>
      <c r="H19" s="3960">
        <v>185</v>
      </c>
      <c r="I19" s="3960">
        <v>150</v>
      </c>
      <c r="J19" s="3953">
        <v>237</v>
      </c>
      <c r="K19" s="3960">
        <v>95</v>
      </c>
      <c r="L19" s="3960">
        <v>74</v>
      </c>
      <c r="M19" s="3960">
        <v>134</v>
      </c>
      <c r="N19" s="3960">
        <v>42</v>
      </c>
      <c r="O19" s="3960">
        <v>112</v>
      </c>
      <c r="P19" s="3960">
        <v>28</v>
      </c>
      <c r="Q19" s="3960">
        <v>86</v>
      </c>
      <c r="R19" s="3960">
        <v>140</v>
      </c>
      <c r="S19" s="3960">
        <v>87</v>
      </c>
      <c r="T19" s="3960">
        <v>49</v>
      </c>
      <c r="U19" s="3960">
        <v>89</v>
      </c>
      <c r="V19" s="3954">
        <v>84</v>
      </c>
      <c r="W19" s="3960">
        <v>286</v>
      </c>
      <c r="X19" s="3960">
        <v>338</v>
      </c>
      <c r="Y19" s="3955">
        <v>339</v>
      </c>
      <c r="Z19" s="3960">
        <v>365</v>
      </c>
      <c r="AA19" s="3960">
        <v>249</v>
      </c>
      <c r="AB19" s="3960">
        <v>126</v>
      </c>
      <c r="AC19" s="3956">
        <v>281</v>
      </c>
      <c r="AD19" s="3960">
        <v>359</v>
      </c>
      <c r="AE19" s="3960">
        <v>338</v>
      </c>
      <c r="AF19" s="3960">
        <v>63</v>
      </c>
      <c r="AG19" s="3960">
        <v>25</v>
      </c>
      <c r="AH19" s="3957">
        <v>63</v>
      </c>
      <c r="AI19" s="3960">
        <v>437</v>
      </c>
      <c r="AJ19" s="3958">
        <v>409</v>
      </c>
    </row>
    <row r="20" spans="1:36" ht="14">
      <c r="A20" s="8" t="s">
        <v>138</v>
      </c>
      <c r="B20" s="3996">
        <v>1.0001</v>
      </c>
      <c r="C20" s="3995">
        <v>1</v>
      </c>
      <c r="D20" s="3988">
        <v>1</v>
      </c>
      <c r="E20" s="3995">
        <v>0.99990000000000001</v>
      </c>
      <c r="F20" s="3995">
        <v>0.99990000000000001</v>
      </c>
      <c r="G20" s="3995">
        <v>1.0001</v>
      </c>
      <c r="H20" s="3995">
        <v>1</v>
      </c>
      <c r="I20" s="3995">
        <v>1</v>
      </c>
      <c r="J20" s="3989">
        <v>1</v>
      </c>
      <c r="K20" s="3995">
        <v>0.99990000000000001</v>
      </c>
      <c r="L20" s="3995">
        <v>1</v>
      </c>
      <c r="M20" s="3995">
        <v>1</v>
      </c>
      <c r="N20" s="3995">
        <v>1</v>
      </c>
      <c r="O20" s="3995">
        <v>1</v>
      </c>
      <c r="P20" s="3995">
        <v>1</v>
      </c>
      <c r="Q20" s="3995">
        <v>1</v>
      </c>
      <c r="R20" s="3995">
        <v>1</v>
      </c>
      <c r="S20" s="3995">
        <v>1</v>
      </c>
      <c r="T20" s="3995">
        <v>1</v>
      </c>
      <c r="U20" s="3995">
        <v>1</v>
      </c>
      <c r="V20" s="3990">
        <v>1</v>
      </c>
      <c r="W20" s="3995">
        <v>1</v>
      </c>
      <c r="X20" s="3995">
        <v>1</v>
      </c>
      <c r="Y20" s="3991">
        <v>1</v>
      </c>
      <c r="Z20" s="3995">
        <v>1</v>
      </c>
      <c r="AA20" s="3995">
        <v>1</v>
      </c>
      <c r="AB20" s="3995">
        <v>1</v>
      </c>
      <c r="AC20" s="3992">
        <v>0.99990000000000001</v>
      </c>
      <c r="AD20" s="3995">
        <v>1.0001</v>
      </c>
      <c r="AE20" s="3995">
        <v>1</v>
      </c>
      <c r="AF20" s="3995">
        <v>1</v>
      </c>
      <c r="AG20" s="3995">
        <v>1</v>
      </c>
      <c r="AH20" s="3993">
        <v>1.0001</v>
      </c>
      <c r="AI20" s="3995">
        <v>1</v>
      </c>
      <c r="AJ20" s="3994">
        <v>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34"/>
  <sheetViews>
    <sheetView workbookViewId="0"/>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8</v>
      </c>
    </row>
    <row r="6" spans="1:36" ht="42" customHeight="1">
      <c r="A6" s="4056" t="s">
        <v>157</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458">
        <v>1021</v>
      </c>
      <c r="C11" s="459">
        <v>542</v>
      </c>
      <c r="D11" s="451">
        <v>479</v>
      </c>
      <c r="E11" s="459">
        <v>79</v>
      </c>
      <c r="F11" s="459">
        <v>169</v>
      </c>
      <c r="G11" s="459">
        <v>154</v>
      </c>
      <c r="H11" s="459">
        <v>188</v>
      </c>
      <c r="I11" s="459">
        <v>207</v>
      </c>
      <c r="J11" s="452">
        <v>224</v>
      </c>
      <c r="K11" s="459">
        <v>92</v>
      </c>
      <c r="L11" s="459">
        <v>78</v>
      </c>
      <c r="M11" s="459">
        <v>105</v>
      </c>
      <c r="N11" s="459">
        <v>44</v>
      </c>
      <c r="O11" s="459">
        <v>98</v>
      </c>
      <c r="P11" s="459">
        <v>11</v>
      </c>
      <c r="Q11" s="459">
        <v>98</v>
      </c>
      <c r="R11" s="459">
        <v>143</v>
      </c>
      <c r="S11" s="459">
        <v>103</v>
      </c>
      <c r="T11" s="459">
        <v>59</v>
      </c>
      <c r="U11" s="459">
        <v>103</v>
      </c>
      <c r="V11" s="453">
        <v>86</v>
      </c>
      <c r="W11" s="459">
        <v>355</v>
      </c>
      <c r="X11" s="459">
        <v>355</v>
      </c>
      <c r="Y11" s="454">
        <v>253</v>
      </c>
      <c r="Z11" s="459">
        <v>237</v>
      </c>
      <c r="AA11" s="459">
        <v>271</v>
      </c>
      <c r="AB11" s="459">
        <v>154</v>
      </c>
      <c r="AC11" s="455">
        <v>359</v>
      </c>
      <c r="AD11" s="459">
        <v>371</v>
      </c>
      <c r="AE11" s="459">
        <v>292</v>
      </c>
      <c r="AF11" s="459">
        <v>66</v>
      </c>
      <c r="AG11" s="459">
        <v>28</v>
      </c>
      <c r="AH11" s="456">
        <v>91</v>
      </c>
      <c r="AI11" s="459">
        <v>439</v>
      </c>
      <c r="AJ11" s="457">
        <v>399</v>
      </c>
    </row>
    <row r="12" spans="1:36" ht="14">
      <c r="A12" s="8" t="s">
        <v>136</v>
      </c>
      <c r="B12" s="252">
        <v>1021</v>
      </c>
      <c r="C12" s="251">
        <v>523</v>
      </c>
      <c r="D12" s="244">
        <v>498</v>
      </c>
      <c r="E12" s="251">
        <v>113</v>
      </c>
      <c r="F12" s="251">
        <v>172</v>
      </c>
      <c r="G12" s="251">
        <v>165</v>
      </c>
      <c r="H12" s="251">
        <v>185</v>
      </c>
      <c r="I12" s="251">
        <v>150</v>
      </c>
      <c r="J12" s="245">
        <v>237</v>
      </c>
      <c r="K12" s="251">
        <v>95</v>
      </c>
      <c r="L12" s="251">
        <v>74</v>
      </c>
      <c r="M12" s="251">
        <v>134</v>
      </c>
      <c r="N12" s="251">
        <v>42</v>
      </c>
      <c r="O12" s="251">
        <v>112</v>
      </c>
      <c r="P12" s="251">
        <v>28</v>
      </c>
      <c r="Q12" s="251">
        <v>86</v>
      </c>
      <c r="R12" s="251">
        <v>140</v>
      </c>
      <c r="S12" s="251">
        <v>87</v>
      </c>
      <c r="T12" s="251">
        <v>49</v>
      </c>
      <c r="U12" s="251">
        <v>89</v>
      </c>
      <c r="V12" s="246">
        <v>84</v>
      </c>
      <c r="W12" s="251">
        <v>286</v>
      </c>
      <c r="X12" s="251">
        <v>338</v>
      </c>
      <c r="Y12" s="247">
        <v>339</v>
      </c>
      <c r="Z12" s="251">
        <v>365</v>
      </c>
      <c r="AA12" s="251">
        <v>249</v>
      </c>
      <c r="AB12" s="251">
        <v>126</v>
      </c>
      <c r="AC12" s="248">
        <v>281</v>
      </c>
      <c r="AD12" s="251">
        <v>359</v>
      </c>
      <c r="AE12" s="251">
        <v>338</v>
      </c>
      <c r="AF12" s="251">
        <v>63</v>
      </c>
      <c r="AG12" s="251">
        <v>25</v>
      </c>
      <c r="AH12" s="249">
        <v>63</v>
      </c>
      <c r="AI12" s="251">
        <v>437</v>
      </c>
      <c r="AJ12" s="250">
        <v>409</v>
      </c>
    </row>
    <row r="13" spans="1:36" ht="14">
      <c r="A13" s="4" t="s">
        <v>158</v>
      </c>
      <c r="B13" s="260">
        <v>320</v>
      </c>
      <c r="C13" s="261">
        <v>133</v>
      </c>
      <c r="D13" s="253">
        <v>187</v>
      </c>
      <c r="E13" s="261">
        <v>12</v>
      </c>
      <c r="F13" s="261">
        <v>31</v>
      </c>
      <c r="G13" s="261">
        <v>44</v>
      </c>
      <c r="H13" s="261">
        <v>55</v>
      </c>
      <c r="I13" s="261">
        <v>51</v>
      </c>
      <c r="J13" s="254">
        <v>127</v>
      </c>
      <c r="K13" s="261">
        <v>28</v>
      </c>
      <c r="L13" s="261">
        <v>23</v>
      </c>
      <c r="M13" s="261">
        <v>47</v>
      </c>
      <c r="N13" s="261">
        <v>16</v>
      </c>
      <c r="O13" s="261">
        <v>36</v>
      </c>
      <c r="P13" s="261">
        <v>0</v>
      </c>
      <c r="Q13" s="261">
        <v>22</v>
      </c>
      <c r="R13" s="261">
        <v>55</v>
      </c>
      <c r="S13" s="261">
        <v>26</v>
      </c>
      <c r="T13" s="261">
        <v>14</v>
      </c>
      <c r="U13" s="261">
        <v>32</v>
      </c>
      <c r="V13" s="255">
        <v>23</v>
      </c>
      <c r="W13" s="261">
        <v>48</v>
      </c>
      <c r="X13" s="261">
        <v>143</v>
      </c>
      <c r="Y13" s="256">
        <v>120</v>
      </c>
      <c r="Z13" s="261">
        <v>112</v>
      </c>
      <c r="AA13" s="261">
        <v>82</v>
      </c>
      <c r="AB13" s="261">
        <v>50</v>
      </c>
      <c r="AC13" s="257">
        <v>76</v>
      </c>
      <c r="AD13" s="261">
        <v>274</v>
      </c>
      <c r="AE13" s="261">
        <v>16</v>
      </c>
      <c r="AF13" s="261">
        <v>7</v>
      </c>
      <c r="AG13" s="261">
        <v>0</v>
      </c>
      <c r="AH13" s="258">
        <v>1</v>
      </c>
      <c r="AI13" s="261">
        <v>195</v>
      </c>
      <c r="AJ13" s="259">
        <v>106</v>
      </c>
    </row>
    <row r="14" spans="1:36" ht="14">
      <c r="A14" s="4" t="s">
        <v>138</v>
      </c>
      <c r="B14" s="359">
        <v>0.31359999999999999</v>
      </c>
      <c r="C14" s="360">
        <v>0.25409999999999999</v>
      </c>
      <c r="D14" s="352">
        <v>0.37619999999999998</v>
      </c>
      <c r="E14" s="360">
        <v>0.1085</v>
      </c>
      <c r="F14" s="360">
        <v>0.1804</v>
      </c>
      <c r="G14" s="360">
        <v>0.26679999999999998</v>
      </c>
      <c r="H14" s="360">
        <v>0.29559999999999997</v>
      </c>
      <c r="I14" s="360">
        <v>0.34229999999999999</v>
      </c>
      <c r="J14" s="353">
        <v>0.53700000000000003</v>
      </c>
      <c r="K14" s="360">
        <v>0.29339999999999999</v>
      </c>
      <c r="L14" s="360">
        <v>0.30840000000000001</v>
      </c>
      <c r="M14" s="360">
        <v>0.3493</v>
      </c>
      <c r="N14" s="360">
        <v>0.3876</v>
      </c>
      <c r="O14" s="360">
        <v>0.32219999999999999</v>
      </c>
      <c r="P14" s="360">
        <v>0</v>
      </c>
      <c r="Q14" s="360">
        <v>0.25559999999999999</v>
      </c>
      <c r="R14" s="360">
        <v>0.3911</v>
      </c>
      <c r="S14" s="360">
        <v>0.29809999999999998</v>
      </c>
      <c r="T14" s="360">
        <v>0.2752</v>
      </c>
      <c r="U14" s="360">
        <v>0.35809999999999997</v>
      </c>
      <c r="V14" s="354">
        <v>0.2681</v>
      </c>
      <c r="W14" s="360">
        <v>0.16889999999999999</v>
      </c>
      <c r="X14" s="360">
        <v>0.42349999999999999</v>
      </c>
      <c r="Y14" s="355">
        <v>0.35420000000000001</v>
      </c>
      <c r="Z14" s="360">
        <v>0.30690000000000001</v>
      </c>
      <c r="AA14" s="360">
        <v>0.32829999999999998</v>
      </c>
      <c r="AB14" s="360">
        <v>0.39589999999999997</v>
      </c>
      <c r="AC14" s="356">
        <v>0.27239999999999998</v>
      </c>
      <c r="AD14" s="360">
        <v>0.76339999999999997</v>
      </c>
      <c r="AE14" s="360">
        <v>4.6300000000000001E-2</v>
      </c>
      <c r="AF14" s="360">
        <v>0.1087</v>
      </c>
      <c r="AG14" s="360">
        <v>0</v>
      </c>
      <c r="AH14" s="357">
        <v>1.26E-2</v>
      </c>
      <c r="AI14" s="360">
        <v>0.44540000000000002</v>
      </c>
      <c r="AJ14" s="358">
        <v>0.25979999999999998</v>
      </c>
    </row>
    <row r="15" spans="1:36" ht="14">
      <c r="A15" s="4" t="s">
        <v>159</v>
      </c>
      <c r="B15" s="269">
        <v>297</v>
      </c>
      <c r="C15" s="270">
        <v>154</v>
      </c>
      <c r="D15" s="262">
        <v>143</v>
      </c>
      <c r="E15" s="270">
        <v>59</v>
      </c>
      <c r="F15" s="270">
        <v>72</v>
      </c>
      <c r="G15" s="270">
        <v>50</v>
      </c>
      <c r="H15" s="270">
        <v>43</v>
      </c>
      <c r="I15" s="270">
        <v>38</v>
      </c>
      <c r="J15" s="263">
        <v>35</v>
      </c>
      <c r="K15" s="270">
        <v>20</v>
      </c>
      <c r="L15" s="270">
        <v>16</v>
      </c>
      <c r="M15" s="270">
        <v>45</v>
      </c>
      <c r="N15" s="270">
        <v>15</v>
      </c>
      <c r="O15" s="270">
        <v>46</v>
      </c>
      <c r="P15" s="270">
        <v>0</v>
      </c>
      <c r="Q15" s="270">
        <v>16</v>
      </c>
      <c r="R15" s="270">
        <v>37</v>
      </c>
      <c r="S15" s="270">
        <v>21</v>
      </c>
      <c r="T15" s="270">
        <v>11</v>
      </c>
      <c r="U15" s="270">
        <v>34</v>
      </c>
      <c r="V15" s="264">
        <v>36</v>
      </c>
      <c r="W15" s="270">
        <v>110</v>
      </c>
      <c r="X15" s="270">
        <v>93</v>
      </c>
      <c r="Y15" s="265">
        <v>80</v>
      </c>
      <c r="Z15" s="270">
        <v>101</v>
      </c>
      <c r="AA15" s="270">
        <v>73</v>
      </c>
      <c r="AB15" s="270">
        <v>39</v>
      </c>
      <c r="AC15" s="266">
        <v>86</v>
      </c>
      <c r="AD15" s="270">
        <v>6</v>
      </c>
      <c r="AE15" s="270">
        <v>250</v>
      </c>
      <c r="AF15" s="270">
        <v>3</v>
      </c>
      <c r="AG15" s="270">
        <v>2</v>
      </c>
      <c r="AH15" s="267">
        <v>2</v>
      </c>
      <c r="AI15" s="270">
        <v>86</v>
      </c>
      <c r="AJ15" s="268">
        <v>157</v>
      </c>
    </row>
    <row r="16" spans="1:36" ht="14">
      <c r="A16" s="4" t="s">
        <v>138</v>
      </c>
      <c r="B16" s="368">
        <v>0.2913</v>
      </c>
      <c r="C16" s="369">
        <v>0.29520000000000002</v>
      </c>
      <c r="D16" s="361">
        <v>0.28720000000000001</v>
      </c>
      <c r="E16" s="369">
        <v>0.52100000000000002</v>
      </c>
      <c r="F16" s="369">
        <v>0.42030000000000001</v>
      </c>
      <c r="G16" s="369">
        <v>0.3054</v>
      </c>
      <c r="H16" s="369">
        <v>0.23230000000000001</v>
      </c>
      <c r="I16" s="369">
        <v>0.25280000000000002</v>
      </c>
      <c r="J16" s="362">
        <v>0.1482</v>
      </c>
      <c r="K16" s="369">
        <v>0.2059</v>
      </c>
      <c r="L16" s="369">
        <v>0.21729999999999999</v>
      </c>
      <c r="M16" s="369">
        <v>0.33750000000000002</v>
      </c>
      <c r="N16" s="369">
        <v>0.35210000000000002</v>
      </c>
      <c r="O16" s="369">
        <v>0.41349999999999998</v>
      </c>
      <c r="P16" s="369">
        <v>0</v>
      </c>
      <c r="Q16" s="369">
        <v>0.186</v>
      </c>
      <c r="R16" s="369">
        <v>0.2626</v>
      </c>
      <c r="S16" s="369">
        <v>0.24560000000000001</v>
      </c>
      <c r="T16" s="369">
        <v>0.21609999999999999</v>
      </c>
      <c r="U16" s="369">
        <v>0.37869999999999998</v>
      </c>
      <c r="V16" s="363">
        <v>0.42720000000000002</v>
      </c>
      <c r="W16" s="369">
        <v>0.3846</v>
      </c>
      <c r="X16" s="369">
        <v>0.27439999999999998</v>
      </c>
      <c r="Y16" s="364">
        <v>0.2354</v>
      </c>
      <c r="Z16" s="369">
        <v>0.27579999999999999</v>
      </c>
      <c r="AA16" s="369">
        <v>0.29089999999999999</v>
      </c>
      <c r="AB16" s="369">
        <v>0.30730000000000002</v>
      </c>
      <c r="AC16" s="365">
        <v>0.30480000000000002</v>
      </c>
      <c r="AD16" s="369">
        <v>1.6199999999999999E-2</v>
      </c>
      <c r="AE16" s="369">
        <v>0.73860000000000003</v>
      </c>
      <c r="AF16" s="369">
        <v>5.1299999999999998E-2</v>
      </c>
      <c r="AG16" s="369">
        <v>7.5300000000000006E-2</v>
      </c>
      <c r="AH16" s="366">
        <v>3.9600000000000003E-2</v>
      </c>
      <c r="AI16" s="369">
        <v>0.19719999999999999</v>
      </c>
      <c r="AJ16" s="367">
        <v>0.38390000000000002</v>
      </c>
    </row>
    <row r="17" spans="1:36" ht="14">
      <c r="A17" s="4" t="s">
        <v>160</v>
      </c>
      <c r="B17" s="278">
        <v>80</v>
      </c>
      <c r="C17" s="279">
        <v>45</v>
      </c>
      <c r="D17" s="271">
        <v>35</v>
      </c>
      <c r="E17" s="279">
        <v>5</v>
      </c>
      <c r="F17" s="279">
        <v>16</v>
      </c>
      <c r="G17" s="279">
        <v>17</v>
      </c>
      <c r="H17" s="279">
        <v>16</v>
      </c>
      <c r="I17" s="279">
        <v>11</v>
      </c>
      <c r="J17" s="272">
        <v>15</v>
      </c>
      <c r="K17" s="279">
        <v>14</v>
      </c>
      <c r="L17" s="279">
        <v>1</v>
      </c>
      <c r="M17" s="279">
        <v>19</v>
      </c>
      <c r="N17" s="279">
        <v>3</v>
      </c>
      <c r="O17" s="279">
        <v>5</v>
      </c>
      <c r="P17" s="279">
        <v>0</v>
      </c>
      <c r="Q17" s="279">
        <v>5</v>
      </c>
      <c r="R17" s="279">
        <v>10</v>
      </c>
      <c r="S17" s="279">
        <v>8</v>
      </c>
      <c r="T17" s="279">
        <v>4</v>
      </c>
      <c r="U17" s="279">
        <v>5</v>
      </c>
      <c r="V17" s="273">
        <v>7</v>
      </c>
      <c r="W17" s="279">
        <v>12</v>
      </c>
      <c r="X17" s="279">
        <v>24</v>
      </c>
      <c r="Y17" s="274">
        <v>42</v>
      </c>
      <c r="Z17" s="279">
        <v>22</v>
      </c>
      <c r="AA17" s="279">
        <v>10</v>
      </c>
      <c r="AB17" s="279">
        <v>9</v>
      </c>
      <c r="AC17" s="275">
        <v>40</v>
      </c>
      <c r="AD17" s="279">
        <v>11</v>
      </c>
      <c r="AE17" s="279">
        <v>16</v>
      </c>
      <c r="AF17" s="279">
        <v>44</v>
      </c>
      <c r="AG17" s="279">
        <v>0</v>
      </c>
      <c r="AH17" s="276">
        <v>2</v>
      </c>
      <c r="AI17" s="279">
        <v>24</v>
      </c>
      <c r="AJ17" s="277">
        <v>47</v>
      </c>
    </row>
    <row r="18" spans="1:36" ht="14">
      <c r="A18" s="4" t="s">
        <v>138</v>
      </c>
      <c r="B18" s="377">
        <v>7.8600000000000003E-2</v>
      </c>
      <c r="C18" s="378">
        <v>8.5999999999999993E-2</v>
      </c>
      <c r="D18" s="370">
        <v>7.0800000000000002E-2</v>
      </c>
      <c r="E18" s="378">
        <v>4.2099999999999999E-2</v>
      </c>
      <c r="F18" s="378">
        <v>9.5000000000000001E-2</v>
      </c>
      <c r="G18" s="378">
        <v>0.1053</v>
      </c>
      <c r="H18" s="378">
        <v>8.6699999999999999E-2</v>
      </c>
      <c r="I18" s="378">
        <v>7.0400000000000004E-2</v>
      </c>
      <c r="J18" s="371">
        <v>6.4600000000000005E-2</v>
      </c>
      <c r="K18" s="378">
        <v>0.14990000000000001</v>
      </c>
      <c r="L18" s="378">
        <v>1.6299999999999999E-2</v>
      </c>
      <c r="M18" s="378">
        <v>0.1419</v>
      </c>
      <c r="N18" s="378">
        <v>6.2199999999999998E-2</v>
      </c>
      <c r="O18" s="378">
        <v>4.7800000000000002E-2</v>
      </c>
      <c r="P18" s="378">
        <v>0</v>
      </c>
      <c r="Q18" s="378">
        <v>6.0400000000000002E-2</v>
      </c>
      <c r="R18" s="378">
        <v>6.9900000000000004E-2</v>
      </c>
      <c r="S18" s="378">
        <v>8.9700000000000002E-2</v>
      </c>
      <c r="T18" s="378">
        <v>7.1800000000000003E-2</v>
      </c>
      <c r="U18" s="378">
        <v>5.6300000000000003E-2</v>
      </c>
      <c r="V18" s="372">
        <v>7.8399999999999997E-2</v>
      </c>
      <c r="W18" s="378">
        <v>4.2799999999999998E-2</v>
      </c>
      <c r="X18" s="378">
        <v>7.1499999999999994E-2</v>
      </c>
      <c r="Y18" s="373">
        <v>0.12379999999999999</v>
      </c>
      <c r="Z18" s="378">
        <v>0.06</v>
      </c>
      <c r="AA18" s="378">
        <v>4.0399999999999998E-2</v>
      </c>
      <c r="AB18" s="378">
        <v>6.8000000000000005E-2</v>
      </c>
      <c r="AC18" s="374">
        <v>0.1416</v>
      </c>
      <c r="AD18" s="378">
        <v>3.1E-2</v>
      </c>
      <c r="AE18" s="378">
        <v>4.5900000000000003E-2</v>
      </c>
      <c r="AF18" s="378">
        <v>0.70789999999999997</v>
      </c>
      <c r="AG18" s="378">
        <v>0</v>
      </c>
      <c r="AH18" s="375">
        <v>2.5999999999999999E-2</v>
      </c>
      <c r="AI18" s="378">
        <v>5.3800000000000001E-2</v>
      </c>
      <c r="AJ18" s="376">
        <v>0.11550000000000001</v>
      </c>
    </row>
    <row r="19" spans="1:36" ht="14">
      <c r="A19" s="4" t="s">
        <v>161</v>
      </c>
      <c r="B19" s="287">
        <v>14</v>
      </c>
      <c r="C19" s="288">
        <v>9</v>
      </c>
      <c r="D19" s="280">
        <v>5</v>
      </c>
      <c r="E19" s="288">
        <v>1</v>
      </c>
      <c r="F19" s="288">
        <v>1</v>
      </c>
      <c r="G19" s="288">
        <v>1</v>
      </c>
      <c r="H19" s="288">
        <v>4</v>
      </c>
      <c r="I19" s="288">
        <v>4</v>
      </c>
      <c r="J19" s="281">
        <v>4</v>
      </c>
      <c r="K19" s="288">
        <v>1</v>
      </c>
      <c r="L19" s="288">
        <v>2</v>
      </c>
      <c r="M19" s="288">
        <v>2</v>
      </c>
      <c r="N19" s="288">
        <v>0</v>
      </c>
      <c r="O19" s="288">
        <v>1</v>
      </c>
      <c r="P19" s="288">
        <v>0</v>
      </c>
      <c r="Q19" s="288">
        <v>1</v>
      </c>
      <c r="R19" s="288">
        <v>3</v>
      </c>
      <c r="S19" s="288">
        <v>1</v>
      </c>
      <c r="T19" s="288">
        <v>1</v>
      </c>
      <c r="U19" s="288">
        <v>2</v>
      </c>
      <c r="V19" s="282">
        <v>0</v>
      </c>
      <c r="W19" s="288">
        <v>4</v>
      </c>
      <c r="X19" s="288">
        <v>4</v>
      </c>
      <c r="Y19" s="283">
        <v>6</v>
      </c>
      <c r="Z19" s="288">
        <v>2</v>
      </c>
      <c r="AA19" s="288">
        <v>6</v>
      </c>
      <c r="AB19" s="288">
        <v>1</v>
      </c>
      <c r="AC19" s="284">
        <v>5</v>
      </c>
      <c r="AD19" s="288">
        <v>1</v>
      </c>
      <c r="AE19" s="288">
        <v>3</v>
      </c>
      <c r="AF19" s="288">
        <v>0</v>
      </c>
      <c r="AG19" s="288">
        <v>0</v>
      </c>
      <c r="AH19" s="285">
        <v>6</v>
      </c>
      <c r="AI19" s="288">
        <v>3</v>
      </c>
      <c r="AJ19" s="286">
        <v>7</v>
      </c>
    </row>
    <row r="20" spans="1:36" ht="14">
      <c r="A20" s="4" t="s">
        <v>138</v>
      </c>
      <c r="B20" s="386">
        <v>1.3599999999999999E-2</v>
      </c>
      <c r="C20" s="387">
        <v>1.6899999999999998E-2</v>
      </c>
      <c r="D20" s="379">
        <v>1.0200000000000001E-2</v>
      </c>
      <c r="E20" s="387">
        <v>1.0999999999999999E-2</v>
      </c>
      <c r="F20" s="387">
        <v>3.2000000000000002E-3</v>
      </c>
      <c r="G20" s="387">
        <v>5.1999999999999998E-3</v>
      </c>
      <c r="H20" s="387">
        <v>1.9300000000000001E-2</v>
      </c>
      <c r="I20" s="387">
        <v>2.5999999999999999E-2</v>
      </c>
      <c r="J20" s="380">
        <v>1.61E-2</v>
      </c>
      <c r="K20" s="387">
        <v>6.1000000000000004E-3</v>
      </c>
      <c r="L20" s="387">
        <v>2.81E-2</v>
      </c>
      <c r="M20" s="387">
        <v>1.55E-2</v>
      </c>
      <c r="N20" s="387">
        <v>0</v>
      </c>
      <c r="O20" s="387">
        <v>1.32E-2</v>
      </c>
      <c r="P20" s="387">
        <v>0</v>
      </c>
      <c r="Q20" s="387">
        <v>1.2800000000000001E-2</v>
      </c>
      <c r="R20" s="387">
        <v>1.9800000000000002E-2</v>
      </c>
      <c r="S20" s="387">
        <v>7.0000000000000001E-3</v>
      </c>
      <c r="T20" s="387">
        <v>1.84E-2</v>
      </c>
      <c r="U20" s="387">
        <v>2.6499999999999999E-2</v>
      </c>
      <c r="V20" s="381">
        <v>0</v>
      </c>
      <c r="W20" s="387">
        <v>1.41E-2</v>
      </c>
      <c r="X20" s="387">
        <v>1.15E-2</v>
      </c>
      <c r="Y20" s="382">
        <v>1.6500000000000001E-2</v>
      </c>
      <c r="Z20" s="387">
        <v>5.4999999999999997E-3</v>
      </c>
      <c r="AA20" s="387">
        <v>2.4899999999999999E-2</v>
      </c>
      <c r="AB20" s="387">
        <v>6.4999999999999997E-3</v>
      </c>
      <c r="AC20" s="383">
        <v>1.7500000000000002E-2</v>
      </c>
      <c r="AD20" s="387">
        <v>2.5000000000000001E-3</v>
      </c>
      <c r="AE20" s="387">
        <v>9.2999999999999992E-3</v>
      </c>
      <c r="AF20" s="387">
        <v>0</v>
      </c>
      <c r="AG20" s="387">
        <v>1.7299999999999999E-2</v>
      </c>
      <c r="AH20" s="384">
        <v>9.1800000000000007E-2</v>
      </c>
      <c r="AI20" s="387">
        <v>6.8999999999999999E-3</v>
      </c>
      <c r="AJ20" s="385">
        <v>1.83E-2</v>
      </c>
    </row>
    <row r="21" spans="1:36" ht="14">
      <c r="A21" s="4" t="s">
        <v>162</v>
      </c>
      <c r="B21" s="296">
        <v>37</v>
      </c>
      <c r="C21" s="297">
        <v>16</v>
      </c>
      <c r="D21" s="289">
        <v>21</v>
      </c>
      <c r="E21" s="297">
        <v>1</v>
      </c>
      <c r="F21" s="297">
        <v>3</v>
      </c>
      <c r="G21" s="297">
        <v>5</v>
      </c>
      <c r="H21" s="297">
        <v>14</v>
      </c>
      <c r="I21" s="297">
        <v>5</v>
      </c>
      <c r="J21" s="290">
        <v>9</v>
      </c>
      <c r="K21" s="297">
        <v>3</v>
      </c>
      <c r="L21" s="297">
        <v>8</v>
      </c>
      <c r="M21" s="297">
        <v>0</v>
      </c>
      <c r="N21" s="297">
        <v>0</v>
      </c>
      <c r="O21" s="297">
        <v>2</v>
      </c>
      <c r="P21" s="297">
        <v>0</v>
      </c>
      <c r="Q21" s="297">
        <v>4</v>
      </c>
      <c r="R21" s="297">
        <v>5</v>
      </c>
      <c r="S21" s="297">
        <v>8</v>
      </c>
      <c r="T21" s="297">
        <v>2</v>
      </c>
      <c r="U21" s="297">
        <v>2</v>
      </c>
      <c r="V21" s="291">
        <v>2</v>
      </c>
      <c r="W21" s="297">
        <v>13</v>
      </c>
      <c r="X21" s="297">
        <v>13</v>
      </c>
      <c r="Y21" s="292">
        <v>10</v>
      </c>
      <c r="Z21" s="297">
        <v>19</v>
      </c>
      <c r="AA21" s="297">
        <v>10</v>
      </c>
      <c r="AB21" s="297">
        <v>3</v>
      </c>
      <c r="AC21" s="293">
        <v>5</v>
      </c>
      <c r="AD21" s="297">
        <v>18</v>
      </c>
      <c r="AE21" s="297">
        <v>3</v>
      </c>
      <c r="AF21" s="297">
        <v>0</v>
      </c>
      <c r="AG21" s="297">
        <v>0</v>
      </c>
      <c r="AH21" s="294">
        <v>13</v>
      </c>
      <c r="AI21" s="297">
        <v>37</v>
      </c>
      <c r="AJ21" s="295">
        <v>0</v>
      </c>
    </row>
    <row r="22" spans="1:36" ht="14">
      <c r="A22" s="4" t="s">
        <v>138</v>
      </c>
      <c r="B22" s="395">
        <v>3.6700000000000003E-2</v>
      </c>
      <c r="C22" s="396">
        <v>3.09E-2</v>
      </c>
      <c r="D22" s="388">
        <v>4.2700000000000002E-2</v>
      </c>
      <c r="E22" s="396">
        <v>1.1299999999999999E-2</v>
      </c>
      <c r="F22" s="396">
        <v>1.5100000000000001E-2</v>
      </c>
      <c r="G22" s="396">
        <v>3.32E-2</v>
      </c>
      <c r="H22" s="396">
        <v>7.5700000000000003E-2</v>
      </c>
      <c r="I22" s="396">
        <v>3.1399999999999997E-2</v>
      </c>
      <c r="J22" s="389">
        <v>3.9899999999999998E-2</v>
      </c>
      <c r="K22" s="396">
        <v>2.87E-2</v>
      </c>
      <c r="L22" s="396">
        <v>0.1142</v>
      </c>
      <c r="M22" s="396">
        <v>0</v>
      </c>
      <c r="N22" s="396">
        <v>0</v>
      </c>
      <c r="O22" s="396">
        <v>2.1100000000000001E-2</v>
      </c>
      <c r="P22" s="396">
        <v>0</v>
      </c>
      <c r="Q22" s="396">
        <v>4.9000000000000002E-2</v>
      </c>
      <c r="R22" s="396">
        <v>3.5799999999999998E-2</v>
      </c>
      <c r="S22" s="396">
        <v>8.8499999999999995E-2</v>
      </c>
      <c r="T22" s="396">
        <v>4.5600000000000002E-2</v>
      </c>
      <c r="U22" s="396">
        <v>2.5999999999999999E-2</v>
      </c>
      <c r="V22" s="390">
        <v>2.9499999999999998E-2</v>
      </c>
      <c r="W22" s="396">
        <v>4.5900000000000003E-2</v>
      </c>
      <c r="X22" s="396">
        <v>3.7900000000000003E-2</v>
      </c>
      <c r="Y22" s="391">
        <v>2.93E-2</v>
      </c>
      <c r="Z22" s="396">
        <v>5.2499999999999998E-2</v>
      </c>
      <c r="AA22" s="396">
        <v>3.9199999999999999E-2</v>
      </c>
      <c r="AB22" s="396">
        <v>2.4799999999999999E-2</v>
      </c>
      <c r="AC22" s="392">
        <v>1.9199999999999998E-2</v>
      </c>
      <c r="AD22" s="396">
        <v>5.1200000000000002E-2</v>
      </c>
      <c r="AE22" s="396">
        <v>8.6E-3</v>
      </c>
      <c r="AF22" s="396">
        <v>0</v>
      </c>
      <c r="AG22" s="396">
        <v>0</v>
      </c>
      <c r="AH22" s="393">
        <v>0.2074</v>
      </c>
      <c r="AI22" s="396">
        <v>8.3799999999999999E-2</v>
      </c>
      <c r="AJ22" s="394">
        <v>0</v>
      </c>
    </row>
    <row r="23" spans="1:36" ht="14">
      <c r="A23" s="4" t="s">
        <v>163</v>
      </c>
      <c r="B23" s="305">
        <v>22</v>
      </c>
      <c r="C23" s="306">
        <v>8</v>
      </c>
      <c r="D23" s="298">
        <v>13</v>
      </c>
      <c r="E23" s="306">
        <v>0</v>
      </c>
      <c r="F23" s="306">
        <v>5</v>
      </c>
      <c r="G23" s="306">
        <v>6</v>
      </c>
      <c r="H23" s="306">
        <v>6</v>
      </c>
      <c r="I23" s="306">
        <v>3</v>
      </c>
      <c r="J23" s="299">
        <v>3</v>
      </c>
      <c r="K23" s="306">
        <v>0</v>
      </c>
      <c r="L23" s="306">
        <v>0</v>
      </c>
      <c r="M23" s="306">
        <v>0</v>
      </c>
      <c r="N23" s="306">
        <v>0</v>
      </c>
      <c r="O23" s="306">
        <v>0</v>
      </c>
      <c r="P23" s="306">
        <v>0</v>
      </c>
      <c r="Q23" s="306">
        <v>22</v>
      </c>
      <c r="R23" s="306">
        <v>0</v>
      </c>
      <c r="S23" s="306">
        <v>0</v>
      </c>
      <c r="T23" s="306">
        <v>0</v>
      </c>
      <c r="U23" s="306">
        <v>0</v>
      </c>
      <c r="V23" s="300">
        <v>0</v>
      </c>
      <c r="W23" s="306">
        <v>3</v>
      </c>
      <c r="X23" s="306">
        <v>6</v>
      </c>
      <c r="Y23" s="301">
        <v>10</v>
      </c>
      <c r="Z23" s="306">
        <v>5</v>
      </c>
      <c r="AA23" s="306">
        <v>6</v>
      </c>
      <c r="AB23" s="306">
        <v>4</v>
      </c>
      <c r="AC23" s="302">
        <v>7</v>
      </c>
      <c r="AD23" s="306">
        <v>0</v>
      </c>
      <c r="AE23" s="306">
        <v>0</v>
      </c>
      <c r="AF23" s="306">
        <v>0</v>
      </c>
      <c r="AG23" s="306">
        <v>20</v>
      </c>
      <c r="AH23" s="303">
        <v>0</v>
      </c>
      <c r="AI23" s="306">
        <v>5</v>
      </c>
      <c r="AJ23" s="304">
        <v>16</v>
      </c>
    </row>
    <row r="24" spans="1:36" ht="14">
      <c r="A24" s="4" t="s">
        <v>138</v>
      </c>
      <c r="B24" s="404">
        <v>2.1299999999999999E-2</v>
      </c>
      <c r="C24" s="405">
        <v>1.5800000000000002E-2</v>
      </c>
      <c r="D24" s="397">
        <v>2.7E-2</v>
      </c>
      <c r="E24" s="405">
        <v>0</v>
      </c>
      <c r="F24" s="405">
        <v>2.9700000000000001E-2</v>
      </c>
      <c r="G24" s="405">
        <v>3.5400000000000001E-2</v>
      </c>
      <c r="H24" s="405">
        <v>3.0499999999999999E-2</v>
      </c>
      <c r="I24" s="405">
        <v>1.7500000000000002E-2</v>
      </c>
      <c r="J24" s="398">
        <v>1.0699999999999999E-2</v>
      </c>
      <c r="K24" s="405">
        <v>0</v>
      </c>
      <c r="L24" s="405">
        <v>0</v>
      </c>
      <c r="M24" s="405">
        <v>0</v>
      </c>
      <c r="N24" s="405">
        <v>0</v>
      </c>
      <c r="O24" s="405">
        <v>0</v>
      </c>
      <c r="P24" s="405">
        <v>0</v>
      </c>
      <c r="Q24" s="405">
        <v>0.25169999999999998</v>
      </c>
      <c r="R24" s="405">
        <v>0</v>
      </c>
      <c r="S24" s="405">
        <v>0</v>
      </c>
      <c r="T24" s="405">
        <v>0</v>
      </c>
      <c r="U24" s="405">
        <v>0</v>
      </c>
      <c r="V24" s="399">
        <v>0</v>
      </c>
      <c r="W24" s="405">
        <v>1.1299999999999999E-2</v>
      </c>
      <c r="X24" s="405">
        <v>1.7500000000000002E-2</v>
      </c>
      <c r="Y24" s="400">
        <v>2.9700000000000001E-2</v>
      </c>
      <c r="Z24" s="405">
        <v>1.35E-2</v>
      </c>
      <c r="AA24" s="405">
        <v>2.53E-2</v>
      </c>
      <c r="AB24" s="405">
        <v>2.8400000000000002E-2</v>
      </c>
      <c r="AC24" s="401">
        <v>2.46E-2</v>
      </c>
      <c r="AD24" s="405">
        <v>0</v>
      </c>
      <c r="AE24" s="405">
        <v>1.2999999999999999E-3</v>
      </c>
      <c r="AF24" s="405">
        <v>0</v>
      </c>
      <c r="AG24" s="405">
        <v>0.79879999999999995</v>
      </c>
      <c r="AH24" s="402">
        <v>0</v>
      </c>
      <c r="AI24" s="405">
        <v>1.04E-2</v>
      </c>
      <c r="AJ24" s="403">
        <v>3.9899999999999998E-2</v>
      </c>
    </row>
    <row r="25" spans="1:36" ht="14">
      <c r="A25" s="4" t="s">
        <v>132</v>
      </c>
      <c r="B25" s="314">
        <v>43</v>
      </c>
      <c r="C25" s="315">
        <v>19</v>
      </c>
      <c r="D25" s="307">
        <v>23</v>
      </c>
      <c r="E25" s="315">
        <v>6</v>
      </c>
      <c r="F25" s="315">
        <v>4</v>
      </c>
      <c r="G25" s="315">
        <v>6</v>
      </c>
      <c r="H25" s="315">
        <v>15</v>
      </c>
      <c r="I25" s="315">
        <v>4</v>
      </c>
      <c r="J25" s="308">
        <v>7</v>
      </c>
      <c r="K25" s="315">
        <v>2</v>
      </c>
      <c r="L25" s="315">
        <v>0</v>
      </c>
      <c r="M25" s="315">
        <v>2</v>
      </c>
      <c r="N25" s="315">
        <v>3</v>
      </c>
      <c r="O25" s="315">
        <v>0</v>
      </c>
      <c r="P25" s="315">
        <v>25</v>
      </c>
      <c r="Q25" s="315">
        <v>0</v>
      </c>
      <c r="R25" s="315">
        <v>1</v>
      </c>
      <c r="S25" s="315">
        <v>3</v>
      </c>
      <c r="T25" s="315">
        <v>6</v>
      </c>
      <c r="U25" s="315">
        <v>0</v>
      </c>
      <c r="V25" s="309">
        <v>1</v>
      </c>
      <c r="W25" s="315">
        <v>17</v>
      </c>
      <c r="X25" s="315">
        <v>6</v>
      </c>
      <c r="Y25" s="310">
        <v>18</v>
      </c>
      <c r="Z25" s="315">
        <v>9</v>
      </c>
      <c r="AA25" s="315">
        <v>11</v>
      </c>
      <c r="AB25" s="315">
        <v>2</v>
      </c>
      <c r="AC25" s="311">
        <v>20</v>
      </c>
      <c r="AD25" s="315">
        <v>3</v>
      </c>
      <c r="AE25" s="315">
        <v>2</v>
      </c>
      <c r="AF25" s="315">
        <v>3</v>
      </c>
      <c r="AG25" s="315">
        <v>0</v>
      </c>
      <c r="AH25" s="312">
        <v>27</v>
      </c>
      <c r="AI25" s="315">
        <v>23</v>
      </c>
      <c r="AJ25" s="313">
        <v>15</v>
      </c>
    </row>
    <row r="26" spans="1:36" ht="14">
      <c r="A26" s="4" t="s">
        <v>138</v>
      </c>
      <c r="B26" s="413">
        <v>4.1700000000000001E-2</v>
      </c>
      <c r="C26" s="414">
        <v>3.7100000000000001E-2</v>
      </c>
      <c r="D26" s="406">
        <v>4.65E-2</v>
      </c>
      <c r="E26" s="414">
        <v>5.4300000000000001E-2</v>
      </c>
      <c r="F26" s="414">
        <v>2.4799999999999999E-2</v>
      </c>
      <c r="G26" s="414">
        <v>3.6799999999999999E-2</v>
      </c>
      <c r="H26" s="414">
        <v>0.08</v>
      </c>
      <c r="I26" s="414">
        <v>2.81E-2</v>
      </c>
      <c r="J26" s="407">
        <v>0.03</v>
      </c>
      <c r="K26" s="414">
        <v>1.6899999999999998E-2</v>
      </c>
      <c r="L26" s="414">
        <v>6.4000000000000003E-3</v>
      </c>
      <c r="M26" s="414">
        <v>1.7600000000000001E-2</v>
      </c>
      <c r="N26" s="414">
        <v>7.22E-2</v>
      </c>
      <c r="O26" s="414">
        <v>0</v>
      </c>
      <c r="P26" s="414">
        <v>0.87539999999999996</v>
      </c>
      <c r="Q26" s="414">
        <v>0</v>
      </c>
      <c r="R26" s="414">
        <v>5.4999999999999997E-3</v>
      </c>
      <c r="S26" s="414">
        <v>2.93E-2</v>
      </c>
      <c r="T26" s="414">
        <v>0.13020000000000001</v>
      </c>
      <c r="U26" s="414">
        <v>0</v>
      </c>
      <c r="V26" s="408">
        <v>8.8999999999999999E-3</v>
      </c>
      <c r="W26" s="414">
        <v>6.0199999999999997E-2</v>
      </c>
      <c r="X26" s="414">
        <v>1.8599999999999998E-2</v>
      </c>
      <c r="Y26" s="409">
        <v>5.4399999999999997E-2</v>
      </c>
      <c r="Z26" s="414">
        <v>2.3699999999999999E-2</v>
      </c>
      <c r="AA26" s="414">
        <v>4.53E-2</v>
      </c>
      <c r="AB26" s="414">
        <v>1.9400000000000001E-2</v>
      </c>
      <c r="AC26" s="410">
        <v>7.1800000000000003E-2</v>
      </c>
      <c r="AD26" s="414">
        <v>8.3000000000000001E-3</v>
      </c>
      <c r="AE26" s="414">
        <v>6.7999999999999996E-3</v>
      </c>
      <c r="AF26" s="414">
        <v>4.8000000000000001E-2</v>
      </c>
      <c r="AG26" s="414">
        <v>0</v>
      </c>
      <c r="AH26" s="411">
        <v>0.43090000000000001</v>
      </c>
      <c r="AI26" s="414">
        <v>5.1900000000000002E-2</v>
      </c>
      <c r="AJ26" s="412">
        <v>3.7100000000000001E-2</v>
      </c>
    </row>
    <row r="27" spans="1:36" ht="14">
      <c r="A27" s="4" t="s">
        <v>164</v>
      </c>
      <c r="B27" s="323">
        <v>150</v>
      </c>
      <c r="C27" s="324">
        <v>102</v>
      </c>
      <c r="D27" s="316">
        <v>48</v>
      </c>
      <c r="E27" s="324">
        <v>16</v>
      </c>
      <c r="F27" s="324">
        <v>31</v>
      </c>
      <c r="G27" s="324">
        <v>28</v>
      </c>
      <c r="H27" s="324">
        <v>21</v>
      </c>
      <c r="I27" s="324">
        <v>26</v>
      </c>
      <c r="J27" s="317">
        <v>29</v>
      </c>
      <c r="K27" s="324">
        <v>24</v>
      </c>
      <c r="L27" s="324">
        <v>14</v>
      </c>
      <c r="M27" s="324">
        <v>12</v>
      </c>
      <c r="N27" s="324">
        <v>1</v>
      </c>
      <c r="O27" s="324">
        <v>12</v>
      </c>
      <c r="P27" s="324">
        <v>4</v>
      </c>
      <c r="Q27" s="324">
        <v>13</v>
      </c>
      <c r="R27" s="324">
        <v>26</v>
      </c>
      <c r="S27" s="324">
        <v>18</v>
      </c>
      <c r="T27" s="324">
        <v>7</v>
      </c>
      <c r="U27" s="324">
        <v>10</v>
      </c>
      <c r="V27" s="318">
        <v>10</v>
      </c>
      <c r="W27" s="324">
        <v>49</v>
      </c>
      <c r="X27" s="324">
        <v>38</v>
      </c>
      <c r="Y27" s="319">
        <v>45</v>
      </c>
      <c r="Z27" s="324">
        <v>63</v>
      </c>
      <c r="AA27" s="324">
        <v>35</v>
      </c>
      <c r="AB27" s="324">
        <v>16</v>
      </c>
      <c r="AC27" s="320">
        <v>36</v>
      </c>
      <c r="AD27" s="324">
        <v>39</v>
      </c>
      <c r="AE27" s="324">
        <v>42</v>
      </c>
      <c r="AF27" s="324">
        <v>5</v>
      </c>
      <c r="AG27" s="324">
        <v>3</v>
      </c>
      <c r="AH27" s="321">
        <v>9</v>
      </c>
      <c r="AI27" s="324">
        <v>51</v>
      </c>
      <c r="AJ27" s="322">
        <v>54</v>
      </c>
    </row>
    <row r="28" spans="1:36" ht="14">
      <c r="A28" s="4" t="s">
        <v>138</v>
      </c>
      <c r="B28" s="422">
        <v>0.1472</v>
      </c>
      <c r="C28" s="423">
        <v>0.1958</v>
      </c>
      <c r="D28" s="415">
        <v>9.6199999999999994E-2</v>
      </c>
      <c r="E28" s="423">
        <v>0.14219999999999999</v>
      </c>
      <c r="F28" s="423">
        <v>0.1835</v>
      </c>
      <c r="G28" s="423">
        <v>0.16700000000000001</v>
      </c>
      <c r="H28" s="423">
        <v>0.1132</v>
      </c>
      <c r="I28" s="423">
        <v>0.17169999999999999</v>
      </c>
      <c r="J28" s="416">
        <v>0.1207</v>
      </c>
      <c r="K28" s="423">
        <v>0.2515</v>
      </c>
      <c r="L28" s="423">
        <v>0.18529999999999999</v>
      </c>
      <c r="M28" s="423">
        <v>8.77E-2</v>
      </c>
      <c r="N28" s="423">
        <v>1.9900000000000001E-2</v>
      </c>
      <c r="O28" s="423">
        <v>0.1075</v>
      </c>
      <c r="P28" s="423">
        <v>0.1246</v>
      </c>
      <c r="Q28" s="423">
        <v>0.1497</v>
      </c>
      <c r="R28" s="423">
        <v>0.18920000000000001</v>
      </c>
      <c r="S28" s="423">
        <v>0.2014</v>
      </c>
      <c r="T28" s="423">
        <v>0.15</v>
      </c>
      <c r="U28" s="423">
        <v>0.1119</v>
      </c>
      <c r="V28" s="417">
        <v>0.1245</v>
      </c>
      <c r="W28" s="423">
        <v>0.17</v>
      </c>
      <c r="X28" s="423">
        <v>0.113</v>
      </c>
      <c r="Y28" s="418">
        <v>0.13270000000000001</v>
      </c>
      <c r="Z28" s="423">
        <v>0.17180000000000001</v>
      </c>
      <c r="AA28" s="423">
        <v>0.1416</v>
      </c>
      <c r="AB28" s="423">
        <v>0.12959999999999999</v>
      </c>
      <c r="AC28" s="419">
        <v>0.12820000000000001</v>
      </c>
      <c r="AD28" s="423">
        <v>0.1091</v>
      </c>
      <c r="AE28" s="423">
        <v>0.1234</v>
      </c>
      <c r="AF28" s="423">
        <v>7.7600000000000002E-2</v>
      </c>
      <c r="AG28" s="423">
        <v>0.1086</v>
      </c>
      <c r="AH28" s="420">
        <v>0.1444</v>
      </c>
      <c r="AI28" s="423">
        <v>0.1163</v>
      </c>
      <c r="AJ28" s="421">
        <v>0.13220000000000001</v>
      </c>
    </row>
    <row r="29" spans="1:36" ht="14">
      <c r="A29" s="4" t="s">
        <v>165</v>
      </c>
      <c r="B29" s="332">
        <v>50</v>
      </c>
      <c r="C29" s="333">
        <v>28</v>
      </c>
      <c r="D29" s="325">
        <v>21</v>
      </c>
      <c r="E29" s="333">
        <v>11</v>
      </c>
      <c r="F29" s="333">
        <v>6</v>
      </c>
      <c r="G29" s="333">
        <v>6</v>
      </c>
      <c r="H29" s="333">
        <v>12</v>
      </c>
      <c r="I29" s="333">
        <v>7</v>
      </c>
      <c r="J29" s="326">
        <v>7</v>
      </c>
      <c r="K29" s="333">
        <v>5</v>
      </c>
      <c r="L29" s="333">
        <v>9</v>
      </c>
      <c r="M29" s="333">
        <v>7</v>
      </c>
      <c r="N29" s="333">
        <v>4</v>
      </c>
      <c r="O29" s="333">
        <v>6</v>
      </c>
      <c r="P29" s="333">
        <v>0</v>
      </c>
      <c r="Q29" s="333">
        <v>3</v>
      </c>
      <c r="R29" s="333">
        <v>3</v>
      </c>
      <c r="S29" s="333">
        <v>3</v>
      </c>
      <c r="T29" s="333">
        <v>5</v>
      </c>
      <c r="U29" s="333">
        <v>3</v>
      </c>
      <c r="V29" s="327">
        <v>3</v>
      </c>
      <c r="W29" s="333">
        <v>26</v>
      </c>
      <c r="X29" s="333">
        <v>9</v>
      </c>
      <c r="Y29" s="328">
        <v>8</v>
      </c>
      <c r="Z29" s="333">
        <v>30</v>
      </c>
      <c r="AA29" s="333">
        <v>13</v>
      </c>
      <c r="AB29" s="333">
        <v>2</v>
      </c>
      <c r="AC29" s="329">
        <v>5</v>
      </c>
      <c r="AD29" s="333">
        <v>5</v>
      </c>
      <c r="AE29" s="333">
        <v>5</v>
      </c>
      <c r="AF29" s="333">
        <v>0</v>
      </c>
      <c r="AG29" s="333">
        <v>0</v>
      </c>
      <c r="AH29" s="330">
        <v>2</v>
      </c>
      <c r="AI29" s="333">
        <v>11</v>
      </c>
      <c r="AJ29" s="331">
        <v>4</v>
      </c>
    </row>
    <row r="30" spans="1:36" ht="14">
      <c r="A30" s="4" t="s">
        <v>138</v>
      </c>
      <c r="B30" s="431">
        <v>4.8899999999999999E-2</v>
      </c>
      <c r="C30" s="432">
        <v>5.4399999999999997E-2</v>
      </c>
      <c r="D30" s="424">
        <v>4.3099999999999999E-2</v>
      </c>
      <c r="E30" s="432">
        <v>0.1003</v>
      </c>
      <c r="F30" s="432">
        <v>3.78E-2</v>
      </c>
      <c r="G30" s="432">
        <v>3.85E-2</v>
      </c>
      <c r="H30" s="432">
        <v>6.4000000000000001E-2</v>
      </c>
      <c r="I30" s="432">
        <v>4.7E-2</v>
      </c>
      <c r="J30" s="425">
        <v>2.9000000000000001E-2</v>
      </c>
      <c r="K30" s="432">
        <v>4.7699999999999999E-2</v>
      </c>
      <c r="L30" s="432">
        <v>0.1177</v>
      </c>
      <c r="M30" s="432">
        <v>5.0500000000000003E-2</v>
      </c>
      <c r="N30" s="432">
        <v>0.106</v>
      </c>
      <c r="O30" s="432">
        <v>5.7700000000000001E-2</v>
      </c>
      <c r="P30" s="432">
        <v>0</v>
      </c>
      <c r="Q30" s="432">
        <v>2.9000000000000001E-2</v>
      </c>
      <c r="R30" s="432">
        <v>1.9800000000000002E-2</v>
      </c>
      <c r="S30" s="432">
        <v>3.4299999999999997E-2</v>
      </c>
      <c r="T30" s="432">
        <v>9.2799999999999994E-2</v>
      </c>
      <c r="U30" s="432">
        <v>3.5799999999999998E-2</v>
      </c>
      <c r="V30" s="426">
        <v>3.6700000000000003E-2</v>
      </c>
      <c r="W30" s="432">
        <v>9.2200000000000004E-2</v>
      </c>
      <c r="X30" s="432">
        <v>2.6700000000000002E-2</v>
      </c>
      <c r="Y30" s="427">
        <v>2.4199999999999999E-2</v>
      </c>
      <c r="Z30" s="432">
        <v>8.3099999999999993E-2</v>
      </c>
      <c r="AA30" s="432">
        <v>5.1799999999999999E-2</v>
      </c>
      <c r="AB30" s="432">
        <v>1.61E-2</v>
      </c>
      <c r="AC30" s="428">
        <v>1.6500000000000001E-2</v>
      </c>
      <c r="AD30" s="432">
        <v>1.3899999999999999E-2</v>
      </c>
      <c r="AE30" s="432">
        <v>1.4200000000000001E-2</v>
      </c>
      <c r="AF30" s="432">
        <v>6.6E-3</v>
      </c>
      <c r="AG30" s="432">
        <v>0</v>
      </c>
      <c r="AH30" s="429">
        <v>3.6299999999999999E-2</v>
      </c>
      <c r="AI30" s="432">
        <v>2.46E-2</v>
      </c>
      <c r="AJ30" s="430">
        <v>9.9000000000000008E-3</v>
      </c>
    </row>
    <row r="31" spans="1:36" ht="14">
      <c r="A31" s="4" t="s">
        <v>166</v>
      </c>
      <c r="B31" s="341">
        <v>7</v>
      </c>
      <c r="C31" s="342">
        <v>7</v>
      </c>
      <c r="D31" s="334">
        <v>0</v>
      </c>
      <c r="E31" s="342">
        <v>1</v>
      </c>
      <c r="F31" s="342">
        <v>2</v>
      </c>
      <c r="G31" s="342">
        <v>1</v>
      </c>
      <c r="H31" s="342">
        <v>1</v>
      </c>
      <c r="I31" s="342">
        <v>2</v>
      </c>
      <c r="J31" s="335">
        <v>1</v>
      </c>
      <c r="K31" s="342">
        <v>0</v>
      </c>
      <c r="L31" s="342">
        <v>0</v>
      </c>
      <c r="M31" s="342">
        <v>0</v>
      </c>
      <c r="N31" s="342">
        <v>0</v>
      </c>
      <c r="O31" s="342">
        <v>2</v>
      </c>
      <c r="P31" s="342">
        <v>0</v>
      </c>
      <c r="Q31" s="342">
        <v>1</v>
      </c>
      <c r="R31" s="342">
        <v>1</v>
      </c>
      <c r="S31" s="342">
        <v>1</v>
      </c>
      <c r="T31" s="342">
        <v>0</v>
      </c>
      <c r="U31" s="342">
        <v>1</v>
      </c>
      <c r="V31" s="336">
        <v>2</v>
      </c>
      <c r="W31" s="342">
        <v>3</v>
      </c>
      <c r="X31" s="342">
        <v>2</v>
      </c>
      <c r="Y31" s="337">
        <v>0</v>
      </c>
      <c r="Z31" s="342">
        <v>3</v>
      </c>
      <c r="AA31" s="342">
        <v>3</v>
      </c>
      <c r="AB31" s="342">
        <v>1</v>
      </c>
      <c r="AC31" s="338">
        <v>1</v>
      </c>
      <c r="AD31" s="342">
        <v>2</v>
      </c>
      <c r="AE31" s="342">
        <v>2</v>
      </c>
      <c r="AF31" s="342">
        <v>0</v>
      </c>
      <c r="AG31" s="342">
        <v>0</v>
      </c>
      <c r="AH31" s="339">
        <v>1</v>
      </c>
      <c r="AI31" s="342">
        <v>4</v>
      </c>
      <c r="AJ31" s="340">
        <v>1</v>
      </c>
    </row>
    <row r="32" spans="1:36" ht="14">
      <c r="A32" s="8" t="s">
        <v>138</v>
      </c>
      <c r="B32" s="441">
        <v>7.0000000000000001E-3</v>
      </c>
      <c r="C32" s="440">
        <v>1.37E-2</v>
      </c>
      <c r="D32" s="433">
        <v>0</v>
      </c>
      <c r="E32" s="440">
        <v>9.1999999999999998E-3</v>
      </c>
      <c r="F32" s="440">
        <v>1.01E-2</v>
      </c>
      <c r="G32" s="440">
        <v>6.4999999999999997E-3</v>
      </c>
      <c r="H32" s="440">
        <v>2.7000000000000001E-3</v>
      </c>
      <c r="I32" s="440">
        <v>1.2699999999999999E-2</v>
      </c>
      <c r="J32" s="434">
        <v>3.8E-3</v>
      </c>
      <c r="K32" s="440">
        <v>0</v>
      </c>
      <c r="L32" s="440">
        <v>6.4000000000000003E-3</v>
      </c>
      <c r="M32" s="440">
        <v>0</v>
      </c>
      <c r="N32" s="440">
        <v>0</v>
      </c>
      <c r="O32" s="440">
        <v>1.7000000000000001E-2</v>
      </c>
      <c r="P32" s="440">
        <v>0</v>
      </c>
      <c r="Q32" s="440">
        <v>5.8999999999999999E-3</v>
      </c>
      <c r="R32" s="440">
        <v>6.4999999999999997E-3</v>
      </c>
      <c r="S32" s="440">
        <v>6.1000000000000004E-3</v>
      </c>
      <c r="T32" s="440">
        <v>0</v>
      </c>
      <c r="U32" s="440">
        <v>6.7000000000000002E-3</v>
      </c>
      <c r="V32" s="435">
        <v>2.6499999999999999E-2</v>
      </c>
      <c r="W32" s="440">
        <v>1.01E-2</v>
      </c>
      <c r="X32" s="440">
        <v>5.5999999999999999E-3</v>
      </c>
      <c r="Y32" s="436">
        <v>0</v>
      </c>
      <c r="Z32" s="440">
        <v>7.1999999999999998E-3</v>
      </c>
      <c r="AA32" s="440">
        <v>1.24E-2</v>
      </c>
      <c r="AB32" s="440">
        <v>4.0000000000000001E-3</v>
      </c>
      <c r="AC32" s="437">
        <v>3.3999999999999998E-3</v>
      </c>
      <c r="AD32" s="440">
        <v>4.3E-3</v>
      </c>
      <c r="AE32" s="440">
        <v>5.5999999999999999E-3</v>
      </c>
      <c r="AF32" s="440">
        <v>0</v>
      </c>
      <c r="AG32" s="440">
        <v>0</v>
      </c>
      <c r="AH32" s="438">
        <v>1.12E-2</v>
      </c>
      <c r="AI32" s="440">
        <v>9.7000000000000003E-3</v>
      </c>
      <c r="AJ32" s="439">
        <v>3.5000000000000001E-3</v>
      </c>
    </row>
    <row r="33" spans="1:36" ht="14">
      <c r="A33" s="4" t="s">
        <v>149</v>
      </c>
      <c r="B33" s="350">
        <v>1021</v>
      </c>
      <c r="C33" s="351">
        <v>523</v>
      </c>
      <c r="D33" s="343">
        <v>498</v>
      </c>
      <c r="E33" s="351">
        <v>113</v>
      </c>
      <c r="F33" s="351">
        <v>172</v>
      </c>
      <c r="G33" s="351">
        <v>165</v>
      </c>
      <c r="H33" s="351">
        <v>185</v>
      </c>
      <c r="I33" s="351">
        <v>150</v>
      </c>
      <c r="J33" s="344">
        <v>237</v>
      </c>
      <c r="K33" s="351">
        <v>95</v>
      </c>
      <c r="L33" s="351">
        <v>74</v>
      </c>
      <c r="M33" s="351">
        <v>134</v>
      </c>
      <c r="N33" s="351">
        <v>42</v>
      </c>
      <c r="O33" s="351">
        <v>112</v>
      </c>
      <c r="P33" s="351">
        <v>28</v>
      </c>
      <c r="Q33" s="351">
        <v>86</v>
      </c>
      <c r="R33" s="351">
        <v>140</v>
      </c>
      <c r="S33" s="351">
        <v>87</v>
      </c>
      <c r="T33" s="351">
        <v>49</v>
      </c>
      <c r="U33" s="351">
        <v>89</v>
      </c>
      <c r="V33" s="345">
        <v>84</v>
      </c>
      <c r="W33" s="351">
        <v>286</v>
      </c>
      <c r="X33" s="351">
        <v>338</v>
      </c>
      <c r="Y33" s="346">
        <v>339</v>
      </c>
      <c r="Z33" s="351">
        <v>365</v>
      </c>
      <c r="AA33" s="351">
        <v>249</v>
      </c>
      <c r="AB33" s="351">
        <v>126</v>
      </c>
      <c r="AC33" s="347">
        <v>281</v>
      </c>
      <c r="AD33" s="351">
        <v>359</v>
      </c>
      <c r="AE33" s="351">
        <v>338</v>
      </c>
      <c r="AF33" s="351">
        <v>63</v>
      </c>
      <c r="AG33" s="351">
        <v>25</v>
      </c>
      <c r="AH33" s="348">
        <v>63</v>
      </c>
      <c r="AI33" s="351">
        <v>437</v>
      </c>
      <c r="AJ33" s="349">
        <v>409</v>
      </c>
    </row>
    <row r="34" spans="1:36" ht="14">
      <c r="A34" s="8" t="s">
        <v>138</v>
      </c>
      <c r="B34" s="450">
        <v>0.99990000000000001</v>
      </c>
      <c r="C34" s="449">
        <v>0.99990000000000001</v>
      </c>
      <c r="D34" s="442">
        <v>0.99990000000000001</v>
      </c>
      <c r="E34" s="449">
        <v>0.99990000000000001</v>
      </c>
      <c r="F34" s="449">
        <v>0.99990000000000001</v>
      </c>
      <c r="G34" s="449">
        <v>1.0001</v>
      </c>
      <c r="H34" s="449">
        <v>1</v>
      </c>
      <c r="I34" s="449">
        <v>0.99990000000000001</v>
      </c>
      <c r="J34" s="443">
        <v>1</v>
      </c>
      <c r="K34" s="449">
        <v>1.0001</v>
      </c>
      <c r="L34" s="449">
        <v>1.0001</v>
      </c>
      <c r="M34" s="449">
        <v>1</v>
      </c>
      <c r="N34" s="449">
        <v>1</v>
      </c>
      <c r="O34" s="449">
        <v>1</v>
      </c>
      <c r="P34" s="449">
        <v>1</v>
      </c>
      <c r="Q34" s="449">
        <v>1.0001</v>
      </c>
      <c r="R34" s="449">
        <v>1.0002</v>
      </c>
      <c r="S34" s="449">
        <v>1</v>
      </c>
      <c r="T34" s="449">
        <v>1.0001</v>
      </c>
      <c r="U34" s="449">
        <v>1</v>
      </c>
      <c r="V34" s="444">
        <v>0.99980000000000002</v>
      </c>
      <c r="W34" s="449">
        <v>1.0001</v>
      </c>
      <c r="X34" s="449">
        <v>1.0002</v>
      </c>
      <c r="Y34" s="445">
        <v>1.0002</v>
      </c>
      <c r="Z34" s="449">
        <v>1</v>
      </c>
      <c r="AA34" s="449">
        <v>1.0001</v>
      </c>
      <c r="AB34" s="449">
        <v>1</v>
      </c>
      <c r="AC34" s="446">
        <v>1</v>
      </c>
      <c r="AD34" s="449">
        <v>0.99990000000000001</v>
      </c>
      <c r="AE34" s="449">
        <v>1</v>
      </c>
      <c r="AF34" s="449">
        <v>1.0001</v>
      </c>
      <c r="AG34" s="449">
        <v>1</v>
      </c>
      <c r="AH34" s="447">
        <v>1.0002</v>
      </c>
      <c r="AI34" s="449">
        <v>1</v>
      </c>
      <c r="AJ34" s="448">
        <v>1.0001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4"/>
  <sheetViews>
    <sheetView workbookViewId="0">
      <selection activeCell="A6" sqref="A6:Z6"/>
    </sheetView>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11</v>
      </c>
    </row>
    <row r="6" spans="1:36" ht="42" customHeight="1">
      <c r="A6" s="4056" t="s">
        <v>157</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167</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674">
        <v>1021</v>
      </c>
      <c r="C11" s="675">
        <v>542</v>
      </c>
      <c r="D11" s="667">
        <v>479</v>
      </c>
      <c r="E11" s="675">
        <v>79</v>
      </c>
      <c r="F11" s="675">
        <v>169</v>
      </c>
      <c r="G11" s="675">
        <v>154</v>
      </c>
      <c r="H11" s="675">
        <v>188</v>
      </c>
      <c r="I11" s="675">
        <v>207</v>
      </c>
      <c r="J11" s="668">
        <v>224</v>
      </c>
      <c r="K11" s="675">
        <v>92</v>
      </c>
      <c r="L11" s="675">
        <v>78</v>
      </c>
      <c r="M11" s="675">
        <v>105</v>
      </c>
      <c r="N11" s="675">
        <v>44</v>
      </c>
      <c r="O11" s="675">
        <v>98</v>
      </c>
      <c r="P11" s="675">
        <v>11</v>
      </c>
      <c r="Q11" s="675">
        <v>98</v>
      </c>
      <c r="R11" s="675">
        <v>143</v>
      </c>
      <c r="S11" s="675">
        <v>103</v>
      </c>
      <c r="T11" s="675">
        <v>59</v>
      </c>
      <c r="U11" s="675">
        <v>103</v>
      </c>
      <c r="V11" s="669">
        <v>86</v>
      </c>
      <c r="W11" s="675">
        <v>355</v>
      </c>
      <c r="X11" s="675">
        <v>355</v>
      </c>
      <c r="Y11" s="670">
        <v>253</v>
      </c>
      <c r="Z11" s="675">
        <v>237</v>
      </c>
      <c r="AA11" s="675">
        <v>271</v>
      </c>
      <c r="AB11" s="675">
        <v>154</v>
      </c>
      <c r="AC11" s="671">
        <v>359</v>
      </c>
      <c r="AD11" s="675">
        <v>371</v>
      </c>
      <c r="AE11" s="675">
        <v>292</v>
      </c>
      <c r="AF11" s="675">
        <v>66</v>
      </c>
      <c r="AG11" s="675">
        <v>28</v>
      </c>
      <c r="AH11" s="672">
        <v>91</v>
      </c>
      <c r="AI11" s="675">
        <v>439</v>
      </c>
      <c r="AJ11" s="673">
        <v>399</v>
      </c>
    </row>
    <row r="12" spans="1:36" ht="14">
      <c r="A12" s="8" t="s">
        <v>136</v>
      </c>
      <c r="B12" s="468">
        <v>863</v>
      </c>
      <c r="C12" s="467">
        <v>434</v>
      </c>
      <c r="D12" s="460">
        <v>429</v>
      </c>
      <c r="E12" s="467">
        <v>80</v>
      </c>
      <c r="F12" s="467">
        <v>132</v>
      </c>
      <c r="G12" s="467">
        <v>138</v>
      </c>
      <c r="H12" s="467">
        <v>162</v>
      </c>
      <c r="I12" s="467">
        <v>132</v>
      </c>
      <c r="J12" s="461">
        <v>219</v>
      </c>
      <c r="K12" s="467">
        <v>79</v>
      </c>
      <c r="L12" s="467">
        <v>57</v>
      </c>
      <c r="M12" s="467">
        <v>108</v>
      </c>
      <c r="N12" s="467">
        <v>34</v>
      </c>
      <c r="O12" s="467">
        <v>99</v>
      </c>
      <c r="P12" s="467">
        <v>26</v>
      </c>
      <c r="Q12" s="467">
        <v>79</v>
      </c>
      <c r="R12" s="467">
        <v>118</v>
      </c>
      <c r="S12" s="467">
        <v>77</v>
      </c>
      <c r="T12" s="467">
        <v>39</v>
      </c>
      <c r="U12" s="467">
        <v>77</v>
      </c>
      <c r="V12" s="462">
        <v>68</v>
      </c>
      <c r="W12" s="467">
        <v>219</v>
      </c>
      <c r="X12" s="467">
        <v>306</v>
      </c>
      <c r="Y12" s="463">
        <v>295</v>
      </c>
      <c r="Z12" s="467">
        <v>291</v>
      </c>
      <c r="AA12" s="467">
        <v>212</v>
      </c>
      <c r="AB12" s="467">
        <v>110</v>
      </c>
      <c r="AC12" s="464">
        <v>250</v>
      </c>
      <c r="AD12" s="467">
        <v>332</v>
      </c>
      <c r="AE12" s="467">
        <v>306</v>
      </c>
      <c r="AF12" s="467">
        <v>56</v>
      </c>
      <c r="AG12" s="467">
        <v>24</v>
      </c>
      <c r="AH12" s="465">
        <v>55</v>
      </c>
      <c r="AI12" s="467">
        <v>396</v>
      </c>
      <c r="AJ12" s="466">
        <v>373</v>
      </c>
    </row>
    <row r="13" spans="1:36" ht="14">
      <c r="A13" s="4" t="s">
        <v>158</v>
      </c>
      <c r="B13" s="476">
        <v>299</v>
      </c>
      <c r="C13" s="477">
        <v>127</v>
      </c>
      <c r="D13" s="469">
        <v>172</v>
      </c>
      <c r="E13" s="477">
        <v>11</v>
      </c>
      <c r="F13" s="477">
        <v>23</v>
      </c>
      <c r="G13" s="477">
        <v>40</v>
      </c>
      <c r="H13" s="477">
        <v>51</v>
      </c>
      <c r="I13" s="477">
        <v>49</v>
      </c>
      <c r="J13" s="470">
        <v>124</v>
      </c>
      <c r="K13" s="477">
        <v>27</v>
      </c>
      <c r="L13" s="477">
        <v>21</v>
      </c>
      <c r="M13" s="477">
        <v>39</v>
      </c>
      <c r="N13" s="477">
        <v>15</v>
      </c>
      <c r="O13" s="477">
        <v>35</v>
      </c>
      <c r="P13" s="477">
        <v>0</v>
      </c>
      <c r="Q13" s="477">
        <v>21</v>
      </c>
      <c r="R13" s="477">
        <v>52</v>
      </c>
      <c r="S13" s="477">
        <v>24</v>
      </c>
      <c r="T13" s="477">
        <v>13</v>
      </c>
      <c r="U13" s="477">
        <v>29</v>
      </c>
      <c r="V13" s="471">
        <v>21</v>
      </c>
      <c r="W13" s="477">
        <v>43</v>
      </c>
      <c r="X13" s="477">
        <v>136</v>
      </c>
      <c r="Y13" s="472">
        <v>111</v>
      </c>
      <c r="Z13" s="477">
        <v>102</v>
      </c>
      <c r="AA13" s="477">
        <v>79</v>
      </c>
      <c r="AB13" s="477">
        <v>48</v>
      </c>
      <c r="AC13" s="473">
        <v>71</v>
      </c>
      <c r="AD13" s="477">
        <v>262</v>
      </c>
      <c r="AE13" s="477">
        <v>15</v>
      </c>
      <c r="AF13" s="477">
        <v>7</v>
      </c>
      <c r="AG13" s="477">
        <v>0</v>
      </c>
      <c r="AH13" s="474">
        <v>1</v>
      </c>
      <c r="AI13" s="477">
        <v>186</v>
      </c>
      <c r="AJ13" s="475">
        <v>98</v>
      </c>
    </row>
    <row r="14" spans="1:36" ht="14">
      <c r="A14" s="4" t="s">
        <v>138</v>
      </c>
      <c r="B14" s="575">
        <v>0.34670000000000001</v>
      </c>
      <c r="C14" s="576">
        <v>0.2923</v>
      </c>
      <c r="D14" s="568">
        <v>0.4017</v>
      </c>
      <c r="E14" s="576">
        <v>0.13650000000000001</v>
      </c>
      <c r="F14" s="576">
        <v>0.1764</v>
      </c>
      <c r="G14" s="576">
        <v>0.29039999999999999</v>
      </c>
      <c r="H14" s="576">
        <v>0.31709999999999999</v>
      </c>
      <c r="I14" s="576">
        <v>0.37469999999999998</v>
      </c>
      <c r="J14" s="569">
        <v>0.56669999999999998</v>
      </c>
      <c r="K14" s="576">
        <v>0.3427</v>
      </c>
      <c r="L14" s="576">
        <v>0.36620000000000003</v>
      </c>
      <c r="M14" s="576">
        <v>0.36280000000000001</v>
      </c>
      <c r="N14" s="576">
        <v>0.44240000000000002</v>
      </c>
      <c r="O14" s="576">
        <v>0.35589999999999999</v>
      </c>
      <c r="P14" s="576">
        <v>0</v>
      </c>
      <c r="Q14" s="576">
        <v>0.27050000000000002</v>
      </c>
      <c r="R14" s="576">
        <v>0.4415</v>
      </c>
      <c r="S14" s="576">
        <v>0.31669999999999998</v>
      </c>
      <c r="T14" s="576">
        <v>0.34110000000000001</v>
      </c>
      <c r="U14" s="576">
        <v>0.37319999999999998</v>
      </c>
      <c r="V14" s="570">
        <v>0.31709999999999999</v>
      </c>
      <c r="W14" s="576">
        <v>0.19769999999999999</v>
      </c>
      <c r="X14" s="576">
        <v>0.44550000000000001</v>
      </c>
      <c r="Y14" s="571">
        <v>0.37580000000000002</v>
      </c>
      <c r="Z14" s="576">
        <v>0.35210000000000002</v>
      </c>
      <c r="AA14" s="576">
        <v>0.3705</v>
      </c>
      <c r="AB14" s="576">
        <v>0.43109999999999998</v>
      </c>
      <c r="AC14" s="572">
        <v>0.28320000000000001</v>
      </c>
      <c r="AD14" s="576">
        <v>0.7893</v>
      </c>
      <c r="AE14" s="576">
        <v>4.9399999999999999E-2</v>
      </c>
      <c r="AF14" s="576">
        <v>0.1166</v>
      </c>
      <c r="AG14" s="576">
        <v>0</v>
      </c>
      <c r="AH14" s="573">
        <v>1.2500000000000001E-2</v>
      </c>
      <c r="AI14" s="576">
        <v>0.46989999999999998</v>
      </c>
      <c r="AJ14" s="574">
        <v>0.26329999999999998</v>
      </c>
    </row>
    <row r="15" spans="1:36" ht="14">
      <c r="A15" s="4" t="s">
        <v>159</v>
      </c>
      <c r="B15" s="485">
        <v>264</v>
      </c>
      <c r="C15" s="486">
        <v>135</v>
      </c>
      <c r="D15" s="478">
        <v>129</v>
      </c>
      <c r="E15" s="486">
        <v>45</v>
      </c>
      <c r="F15" s="486">
        <v>63</v>
      </c>
      <c r="G15" s="486">
        <v>44</v>
      </c>
      <c r="H15" s="486">
        <v>41</v>
      </c>
      <c r="I15" s="486">
        <v>37</v>
      </c>
      <c r="J15" s="479">
        <v>34</v>
      </c>
      <c r="K15" s="486">
        <v>19</v>
      </c>
      <c r="L15" s="486">
        <v>14</v>
      </c>
      <c r="M15" s="486">
        <v>39</v>
      </c>
      <c r="N15" s="486">
        <v>14</v>
      </c>
      <c r="O15" s="486">
        <v>45</v>
      </c>
      <c r="P15" s="486">
        <v>0</v>
      </c>
      <c r="Q15" s="486">
        <v>15</v>
      </c>
      <c r="R15" s="486">
        <v>29</v>
      </c>
      <c r="S15" s="486">
        <v>20</v>
      </c>
      <c r="T15" s="486">
        <v>9</v>
      </c>
      <c r="U15" s="486">
        <v>31</v>
      </c>
      <c r="V15" s="480">
        <v>29</v>
      </c>
      <c r="W15" s="486">
        <v>98</v>
      </c>
      <c r="X15" s="486">
        <v>88</v>
      </c>
      <c r="Y15" s="481">
        <v>67</v>
      </c>
      <c r="Z15" s="486">
        <v>90</v>
      </c>
      <c r="AA15" s="486">
        <v>65</v>
      </c>
      <c r="AB15" s="486">
        <v>31</v>
      </c>
      <c r="AC15" s="482">
        <v>78</v>
      </c>
      <c r="AD15" s="486">
        <v>6</v>
      </c>
      <c r="AE15" s="486">
        <v>232</v>
      </c>
      <c r="AF15" s="486">
        <v>3</v>
      </c>
      <c r="AG15" s="486">
        <v>1</v>
      </c>
      <c r="AH15" s="483">
        <v>1</v>
      </c>
      <c r="AI15" s="486">
        <v>81</v>
      </c>
      <c r="AJ15" s="484">
        <v>146</v>
      </c>
    </row>
    <row r="16" spans="1:36" ht="14">
      <c r="A16" s="4" t="s">
        <v>138</v>
      </c>
      <c r="B16" s="584">
        <v>0.30620000000000003</v>
      </c>
      <c r="C16" s="585">
        <v>0.31169999999999998</v>
      </c>
      <c r="D16" s="577">
        <v>0.30049999999999999</v>
      </c>
      <c r="E16" s="585">
        <v>0.56140000000000001</v>
      </c>
      <c r="F16" s="585">
        <v>0.4743</v>
      </c>
      <c r="G16" s="585">
        <v>0.3211</v>
      </c>
      <c r="H16" s="585">
        <v>0.25059999999999999</v>
      </c>
      <c r="I16" s="585">
        <v>0.2833</v>
      </c>
      <c r="J16" s="578">
        <v>0.15690000000000001</v>
      </c>
      <c r="K16" s="585">
        <v>0.2331</v>
      </c>
      <c r="L16" s="585">
        <v>0.248</v>
      </c>
      <c r="M16" s="585">
        <v>0.36480000000000001</v>
      </c>
      <c r="N16" s="585">
        <v>0.41799999999999998</v>
      </c>
      <c r="O16" s="585">
        <v>0.45169999999999999</v>
      </c>
      <c r="P16" s="585">
        <v>0</v>
      </c>
      <c r="Q16" s="585">
        <v>0.1847</v>
      </c>
      <c r="R16" s="585">
        <v>0.2445</v>
      </c>
      <c r="S16" s="585">
        <v>0.25619999999999998</v>
      </c>
      <c r="T16" s="585">
        <v>0.23469999999999999</v>
      </c>
      <c r="U16" s="585">
        <v>0.39800000000000002</v>
      </c>
      <c r="V16" s="579">
        <v>0.4254</v>
      </c>
      <c r="W16" s="585">
        <v>0.44740000000000002</v>
      </c>
      <c r="X16" s="585">
        <v>0.28739999999999999</v>
      </c>
      <c r="Y16" s="580">
        <v>0.22800000000000001</v>
      </c>
      <c r="Z16" s="585">
        <v>0.30890000000000001</v>
      </c>
      <c r="AA16" s="585">
        <v>0.30890000000000001</v>
      </c>
      <c r="AB16" s="585">
        <v>0.28249999999999997</v>
      </c>
      <c r="AC16" s="581">
        <v>0.31109999999999999</v>
      </c>
      <c r="AD16" s="585">
        <v>1.7100000000000001E-2</v>
      </c>
      <c r="AE16" s="585">
        <v>0.75800000000000001</v>
      </c>
      <c r="AF16" s="585">
        <v>4.7E-2</v>
      </c>
      <c r="AG16" s="585">
        <v>5.5199999999999999E-2</v>
      </c>
      <c r="AH16" s="582">
        <v>1.46E-2</v>
      </c>
      <c r="AI16" s="585">
        <v>0.2031</v>
      </c>
      <c r="AJ16" s="583">
        <v>0.39179999999999998</v>
      </c>
    </row>
    <row r="17" spans="1:36" ht="14">
      <c r="A17" s="4" t="s">
        <v>160</v>
      </c>
      <c r="B17" s="494">
        <v>73</v>
      </c>
      <c r="C17" s="495">
        <v>41</v>
      </c>
      <c r="D17" s="487">
        <v>32</v>
      </c>
      <c r="E17" s="495">
        <v>4</v>
      </c>
      <c r="F17" s="495">
        <v>12</v>
      </c>
      <c r="G17" s="495">
        <v>16</v>
      </c>
      <c r="H17" s="495">
        <v>16</v>
      </c>
      <c r="I17" s="495">
        <v>10</v>
      </c>
      <c r="J17" s="488">
        <v>15</v>
      </c>
      <c r="K17" s="495">
        <v>13</v>
      </c>
      <c r="L17" s="495">
        <v>1</v>
      </c>
      <c r="M17" s="495">
        <v>16</v>
      </c>
      <c r="N17" s="495">
        <v>3</v>
      </c>
      <c r="O17" s="495">
        <v>5</v>
      </c>
      <c r="P17" s="495">
        <v>0</v>
      </c>
      <c r="Q17" s="495">
        <v>4</v>
      </c>
      <c r="R17" s="495">
        <v>9</v>
      </c>
      <c r="S17" s="495">
        <v>8</v>
      </c>
      <c r="T17" s="495">
        <v>4</v>
      </c>
      <c r="U17" s="495">
        <v>5</v>
      </c>
      <c r="V17" s="489">
        <v>6</v>
      </c>
      <c r="W17" s="495">
        <v>10</v>
      </c>
      <c r="X17" s="495">
        <v>22</v>
      </c>
      <c r="Y17" s="490">
        <v>39</v>
      </c>
      <c r="Z17" s="495">
        <v>19</v>
      </c>
      <c r="AA17" s="495">
        <v>9</v>
      </c>
      <c r="AB17" s="495">
        <v>8</v>
      </c>
      <c r="AC17" s="491">
        <v>36</v>
      </c>
      <c r="AD17" s="495">
        <v>10</v>
      </c>
      <c r="AE17" s="495">
        <v>14</v>
      </c>
      <c r="AF17" s="495">
        <v>41</v>
      </c>
      <c r="AG17" s="495">
        <v>0</v>
      </c>
      <c r="AH17" s="492">
        <v>2</v>
      </c>
      <c r="AI17" s="495">
        <v>21</v>
      </c>
      <c r="AJ17" s="493">
        <v>45</v>
      </c>
    </row>
    <row r="18" spans="1:36" ht="14">
      <c r="A18" s="4" t="s">
        <v>138</v>
      </c>
      <c r="B18" s="593">
        <v>8.4000000000000005E-2</v>
      </c>
      <c r="C18" s="594">
        <v>9.3399999999999997E-2</v>
      </c>
      <c r="D18" s="586">
        <v>7.46E-2</v>
      </c>
      <c r="E18" s="594">
        <v>4.5600000000000002E-2</v>
      </c>
      <c r="F18" s="594">
        <v>9.3700000000000006E-2</v>
      </c>
      <c r="G18" s="594">
        <v>0.1139</v>
      </c>
      <c r="H18" s="594">
        <v>9.69E-2</v>
      </c>
      <c r="I18" s="594">
        <v>7.9699999999999993E-2</v>
      </c>
      <c r="J18" s="587">
        <v>6.6500000000000004E-2</v>
      </c>
      <c r="K18" s="594">
        <v>0.1643</v>
      </c>
      <c r="L18" s="594">
        <v>2.01E-2</v>
      </c>
      <c r="M18" s="594">
        <v>0.15060000000000001</v>
      </c>
      <c r="N18" s="594">
        <v>7.6300000000000007E-2</v>
      </c>
      <c r="O18" s="594">
        <v>4.9399999999999999E-2</v>
      </c>
      <c r="P18" s="594">
        <v>0</v>
      </c>
      <c r="Q18" s="594">
        <v>5.4300000000000001E-2</v>
      </c>
      <c r="R18" s="594">
        <v>7.4700000000000003E-2</v>
      </c>
      <c r="S18" s="594">
        <v>9.9199999999999997E-2</v>
      </c>
      <c r="T18" s="594">
        <v>9.0499999999999997E-2</v>
      </c>
      <c r="U18" s="594">
        <v>5.9799999999999999E-2</v>
      </c>
      <c r="V18" s="588">
        <v>8.3799999999999999E-2</v>
      </c>
      <c r="W18" s="594">
        <v>4.3700000000000003E-2</v>
      </c>
      <c r="X18" s="594">
        <v>7.3200000000000001E-2</v>
      </c>
      <c r="Y18" s="589">
        <v>0.13089999999999999</v>
      </c>
      <c r="Z18" s="594">
        <v>6.5600000000000006E-2</v>
      </c>
      <c r="AA18" s="594">
        <v>4.48E-2</v>
      </c>
      <c r="AB18" s="594">
        <v>7.1900000000000006E-2</v>
      </c>
      <c r="AC18" s="590">
        <v>0.14399999999999999</v>
      </c>
      <c r="AD18" s="594">
        <v>3.0499999999999999E-2</v>
      </c>
      <c r="AE18" s="594">
        <v>4.5499999999999999E-2</v>
      </c>
      <c r="AF18" s="594">
        <v>0.74129999999999996</v>
      </c>
      <c r="AG18" s="594">
        <v>0</v>
      </c>
      <c r="AH18" s="591">
        <v>2.75E-2</v>
      </c>
      <c r="AI18" s="594">
        <v>5.3999999999999999E-2</v>
      </c>
      <c r="AJ18" s="592">
        <v>0.12089999999999999</v>
      </c>
    </row>
    <row r="19" spans="1:36" ht="14">
      <c r="A19" s="4" t="s">
        <v>161</v>
      </c>
      <c r="B19" s="503">
        <v>12</v>
      </c>
      <c r="C19" s="504">
        <v>8</v>
      </c>
      <c r="D19" s="496">
        <v>4</v>
      </c>
      <c r="E19" s="504">
        <v>1</v>
      </c>
      <c r="F19" s="504">
        <v>0</v>
      </c>
      <c r="G19" s="504">
        <v>1</v>
      </c>
      <c r="H19" s="504">
        <v>3</v>
      </c>
      <c r="I19" s="504">
        <v>3</v>
      </c>
      <c r="J19" s="497">
        <v>4</v>
      </c>
      <c r="K19" s="504">
        <v>0</v>
      </c>
      <c r="L19" s="504">
        <v>2</v>
      </c>
      <c r="M19" s="504">
        <v>2</v>
      </c>
      <c r="N19" s="504">
        <v>0</v>
      </c>
      <c r="O19" s="504">
        <v>1</v>
      </c>
      <c r="P19" s="504">
        <v>0</v>
      </c>
      <c r="Q19" s="504">
        <v>1</v>
      </c>
      <c r="R19" s="504">
        <v>2</v>
      </c>
      <c r="S19" s="504">
        <v>0</v>
      </c>
      <c r="T19" s="504">
        <v>1</v>
      </c>
      <c r="U19" s="504">
        <v>2</v>
      </c>
      <c r="V19" s="498">
        <v>0</v>
      </c>
      <c r="W19" s="504">
        <v>3</v>
      </c>
      <c r="X19" s="504">
        <v>3</v>
      </c>
      <c r="Y19" s="499">
        <v>5</v>
      </c>
      <c r="Z19" s="504">
        <v>2</v>
      </c>
      <c r="AA19" s="504">
        <v>5</v>
      </c>
      <c r="AB19" s="504">
        <v>1</v>
      </c>
      <c r="AC19" s="500">
        <v>4</v>
      </c>
      <c r="AD19" s="504">
        <v>1</v>
      </c>
      <c r="AE19" s="504">
        <v>3</v>
      </c>
      <c r="AF19" s="504">
        <v>0</v>
      </c>
      <c r="AG19" s="504">
        <v>0</v>
      </c>
      <c r="AH19" s="501">
        <v>5</v>
      </c>
      <c r="AI19" s="504">
        <v>3</v>
      </c>
      <c r="AJ19" s="502">
        <v>7</v>
      </c>
    </row>
    <row r="20" spans="1:36" ht="14">
      <c r="A20" s="4" t="s">
        <v>138</v>
      </c>
      <c r="B20" s="602">
        <v>1.4200000000000001E-2</v>
      </c>
      <c r="C20" s="603">
        <v>1.89E-2</v>
      </c>
      <c r="D20" s="595">
        <v>9.4999999999999998E-3</v>
      </c>
      <c r="E20" s="603">
        <v>1.5599999999999999E-2</v>
      </c>
      <c r="F20" s="603">
        <v>1.2999999999999999E-3</v>
      </c>
      <c r="G20" s="603">
        <v>4.1000000000000003E-3</v>
      </c>
      <c r="H20" s="603">
        <v>2.0799999999999999E-2</v>
      </c>
      <c r="I20" s="603">
        <v>2.47E-2</v>
      </c>
      <c r="J20" s="596">
        <v>1.67E-2</v>
      </c>
      <c r="K20" s="603">
        <v>3.5999999999999999E-3</v>
      </c>
      <c r="L20" s="603">
        <v>2.8899999999999999E-2</v>
      </c>
      <c r="M20" s="603">
        <v>1.7899999999999999E-2</v>
      </c>
      <c r="N20" s="603">
        <v>0</v>
      </c>
      <c r="O20" s="603">
        <v>1.49E-2</v>
      </c>
      <c r="P20" s="603">
        <v>0</v>
      </c>
      <c r="Q20" s="603">
        <v>1.3899999999999999E-2</v>
      </c>
      <c r="R20" s="603">
        <v>1.95E-2</v>
      </c>
      <c r="S20" s="603">
        <v>5.4999999999999997E-3</v>
      </c>
      <c r="T20" s="603">
        <v>1.8499999999999999E-2</v>
      </c>
      <c r="U20" s="603">
        <v>3.0700000000000002E-2</v>
      </c>
      <c r="V20" s="597">
        <v>0</v>
      </c>
      <c r="W20" s="603">
        <v>1.46E-2</v>
      </c>
      <c r="X20" s="603">
        <v>1.0999999999999999E-2</v>
      </c>
      <c r="Y20" s="598">
        <v>1.78E-2</v>
      </c>
      <c r="Z20" s="603">
        <v>5.7999999999999996E-3</v>
      </c>
      <c r="AA20" s="603">
        <v>2.5899999999999999E-2</v>
      </c>
      <c r="AB20" s="603">
        <v>6.0000000000000001E-3</v>
      </c>
      <c r="AC20" s="599">
        <v>1.7600000000000001E-2</v>
      </c>
      <c r="AD20" s="603">
        <v>2.2000000000000001E-3</v>
      </c>
      <c r="AE20" s="603">
        <v>9.9000000000000008E-3</v>
      </c>
      <c r="AF20" s="603">
        <v>0</v>
      </c>
      <c r="AG20" s="603">
        <v>1.7999999999999999E-2</v>
      </c>
      <c r="AH20" s="600">
        <v>9.9400000000000002E-2</v>
      </c>
      <c r="AI20" s="603">
        <v>7.0000000000000001E-3</v>
      </c>
      <c r="AJ20" s="601">
        <v>1.9099999999999999E-2</v>
      </c>
    </row>
    <row r="21" spans="1:36" ht="14">
      <c r="A21" s="4" t="s">
        <v>162</v>
      </c>
      <c r="B21" s="512">
        <v>37</v>
      </c>
      <c r="C21" s="513">
        <v>16</v>
      </c>
      <c r="D21" s="505">
        <v>21</v>
      </c>
      <c r="E21" s="513">
        <v>1</v>
      </c>
      <c r="F21" s="513">
        <v>2</v>
      </c>
      <c r="G21" s="513">
        <v>5</v>
      </c>
      <c r="H21" s="513">
        <v>14</v>
      </c>
      <c r="I21" s="513">
        <v>5</v>
      </c>
      <c r="J21" s="506">
        <v>9</v>
      </c>
      <c r="K21" s="513">
        <v>3</v>
      </c>
      <c r="L21" s="513">
        <v>8</v>
      </c>
      <c r="M21" s="513">
        <v>0</v>
      </c>
      <c r="N21" s="513">
        <v>0</v>
      </c>
      <c r="O21" s="513">
        <v>2</v>
      </c>
      <c r="P21" s="513">
        <v>0</v>
      </c>
      <c r="Q21" s="513">
        <v>4</v>
      </c>
      <c r="R21" s="513">
        <v>5</v>
      </c>
      <c r="S21" s="513">
        <v>8</v>
      </c>
      <c r="T21" s="513">
        <v>2</v>
      </c>
      <c r="U21" s="513">
        <v>2</v>
      </c>
      <c r="V21" s="507">
        <v>2</v>
      </c>
      <c r="W21" s="513">
        <v>13</v>
      </c>
      <c r="X21" s="513">
        <v>13</v>
      </c>
      <c r="Y21" s="508">
        <v>10</v>
      </c>
      <c r="Z21" s="513">
        <v>19</v>
      </c>
      <c r="AA21" s="513">
        <v>10</v>
      </c>
      <c r="AB21" s="513">
        <v>3</v>
      </c>
      <c r="AC21" s="509">
        <v>5</v>
      </c>
      <c r="AD21" s="513">
        <v>18</v>
      </c>
      <c r="AE21" s="513">
        <v>3</v>
      </c>
      <c r="AF21" s="513">
        <v>0</v>
      </c>
      <c r="AG21" s="513">
        <v>0</v>
      </c>
      <c r="AH21" s="510">
        <v>13</v>
      </c>
      <c r="AI21" s="513">
        <v>36</v>
      </c>
      <c r="AJ21" s="511">
        <v>0</v>
      </c>
    </row>
    <row r="22" spans="1:36" ht="14">
      <c r="A22" s="4" t="s">
        <v>138</v>
      </c>
      <c r="B22" s="611">
        <v>4.2700000000000002E-2</v>
      </c>
      <c r="C22" s="612">
        <v>3.6900000000000002E-2</v>
      </c>
      <c r="D22" s="604">
        <v>4.8500000000000001E-2</v>
      </c>
      <c r="E22" s="612">
        <v>1.6E-2</v>
      </c>
      <c r="F22" s="612">
        <v>1.7600000000000001E-2</v>
      </c>
      <c r="G22" s="612">
        <v>3.9300000000000002E-2</v>
      </c>
      <c r="H22" s="612">
        <v>8.5599999999999996E-2</v>
      </c>
      <c r="I22" s="612">
        <v>3.4200000000000001E-2</v>
      </c>
      <c r="J22" s="605">
        <v>4.2999999999999997E-2</v>
      </c>
      <c r="K22" s="612">
        <v>3.1600000000000003E-2</v>
      </c>
      <c r="L22" s="612">
        <v>0.1426</v>
      </c>
      <c r="M22" s="612">
        <v>0</v>
      </c>
      <c r="N22" s="612">
        <v>0</v>
      </c>
      <c r="O22" s="612">
        <v>2.3800000000000002E-2</v>
      </c>
      <c r="P22" s="612">
        <v>0</v>
      </c>
      <c r="Q22" s="612">
        <v>5.2999999999999999E-2</v>
      </c>
      <c r="R22" s="612">
        <v>4.1500000000000002E-2</v>
      </c>
      <c r="S22" s="612">
        <v>0.1003</v>
      </c>
      <c r="T22" s="612">
        <v>5.5599999999999997E-2</v>
      </c>
      <c r="U22" s="612">
        <v>0.03</v>
      </c>
      <c r="V22" s="606">
        <v>3.6700000000000003E-2</v>
      </c>
      <c r="W22" s="612">
        <v>5.9499999999999997E-2</v>
      </c>
      <c r="X22" s="612">
        <v>4.1300000000000003E-2</v>
      </c>
      <c r="Y22" s="607">
        <v>3.2500000000000001E-2</v>
      </c>
      <c r="Z22" s="612">
        <v>6.5500000000000003E-2</v>
      </c>
      <c r="AA22" s="612">
        <v>4.5999999999999999E-2</v>
      </c>
      <c r="AB22" s="612">
        <v>2.76E-2</v>
      </c>
      <c r="AC22" s="608">
        <v>0.02</v>
      </c>
      <c r="AD22" s="612">
        <v>5.5E-2</v>
      </c>
      <c r="AE22" s="612">
        <v>9.4999999999999998E-3</v>
      </c>
      <c r="AF22" s="612">
        <v>0</v>
      </c>
      <c r="AG22" s="612">
        <v>0</v>
      </c>
      <c r="AH22" s="609">
        <v>0.23100000000000001</v>
      </c>
      <c r="AI22" s="612">
        <v>9.0999999999999998E-2</v>
      </c>
      <c r="AJ22" s="610">
        <v>0</v>
      </c>
    </row>
    <row r="23" spans="1:36" ht="14">
      <c r="A23" s="4" t="s">
        <v>163</v>
      </c>
      <c r="B23" s="521">
        <v>21</v>
      </c>
      <c r="C23" s="522">
        <v>8</v>
      </c>
      <c r="D23" s="514">
        <v>13</v>
      </c>
      <c r="E23" s="522">
        <v>0</v>
      </c>
      <c r="F23" s="522">
        <v>5</v>
      </c>
      <c r="G23" s="522">
        <v>6</v>
      </c>
      <c r="H23" s="522">
        <v>5</v>
      </c>
      <c r="I23" s="522">
        <v>2</v>
      </c>
      <c r="J23" s="515">
        <v>3</v>
      </c>
      <c r="K23" s="522">
        <v>0</v>
      </c>
      <c r="L23" s="522">
        <v>0</v>
      </c>
      <c r="M23" s="522">
        <v>0</v>
      </c>
      <c r="N23" s="522">
        <v>0</v>
      </c>
      <c r="O23" s="522">
        <v>0</v>
      </c>
      <c r="P23" s="522">
        <v>0</v>
      </c>
      <c r="Q23" s="522">
        <v>21</v>
      </c>
      <c r="R23" s="522">
        <v>0</v>
      </c>
      <c r="S23" s="522">
        <v>0</v>
      </c>
      <c r="T23" s="522">
        <v>0</v>
      </c>
      <c r="U23" s="522">
        <v>0</v>
      </c>
      <c r="V23" s="516">
        <v>0</v>
      </c>
      <c r="W23" s="522">
        <v>3</v>
      </c>
      <c r="X23" s="522">
        <v>6</v>
      </c>
      <c r="Y23" s="517">
        <v>10</v>
      </c>
      <c r="Z23" s="522">
        <v>5</v>
      </c>
      <c r="AA23" s="522">
        <v>6</v>
      </c>
      <c r="AB23" s="522">
        <v>4</v>
      </c>
      <c r="AC23" s="518">
        <v>7</v>
      </c>
      <c r="AD23" s="522">
        <v>0</v>
      </c>
      <c r="AE23" s="522">
        <v>0</v>
      </c>
      <c r="AF23" s="522">
        <v>0</v>
      </c>
      <c r="AG23" s="522">
        <v>20</v>
      </c>
      <c r="AH23" s="519">
        <v>0</v>
      </c>
      <c r="AI23" s="522">
        <v>4</v>
      </c>
      <c r="AJ23" s="520">
        <v>16</v>
      </c>
    </row>
    <row r="24" spans="1:36" ht="14">
      <c r="A24" s="4" t="s">
        <v>138</v>
      </c>
      <c r="B24" s="620">
        <v>2.4299999999999999E-2</v>
      </c>
      <c r="C24" s="621">
        <v>1.78E-2</v>
      </c>
      <c r="D24" s="613">
        <v>3.09E-2</v>
      </c>
      <c r="E24" s="621">
        <v>0</v>
      </c>
      <c r="F24" s="621">
        <v>3.5999999999999997E-2</v>
      </c>
      <c r="G24" s="621">
        <v>4.2000000000000003E-2</v>
      </c>
      <c r="H24" s="621">
        <v>3.3700000000000001E-2</v>
      </c>
      <c r="I24" s="621">
        <v>1.8700000000000001E-2</v>
      </c>
      <c r="J24" s="614">
        <v>1.15E-2</v>
      </c>
      <c r="K24" s="621">
        <v>0</v>
      </c>
      <c r="L24" s="621">
        <v>0</v>
      </c>
      <c r="M24" s="621">
        <v>0</v>
      </c>
      <c r="N24" s="621">
        <v>0</v>
      </c>
      <c r="O24" s="621">
        <v>0</v>
      </c>
      <c r="P24" s="621">
        <v>0</v>
      </c>
      <c r="Q24" s="621">
        <v>0.2651</v>
      </c>
      <c r="R24" s="621">
        <v>0</v>
      </c>
      <c r="S24" s="621">
        <v>0</v>
      </c>
      <c r="T24" s="621">
        <v>0</v>
      </c>
      <c r="U24" s="621">
        <v>0</v>
      </c>
      <c r="V24" s="615">
        <v>0</v>
      </c>
      <c r="W24" s="621">
        <v>1.29E-2</v>
      </c>
      <c r="X24" s="621">
        <v>1.9099999999999999E-2</v>
      </c>
      <c r="Y24" s="616">
        <v>3.32E-2</v>
      </c>
      <c r="Z24" s="621">
        <v>1.5800000000000002E-2</v>
      </c>
      <c r="AA24" s="621">
        <v>2.8899999999999999E-2</v>
      </c>
      <c r="AB24" s="621">
        <v>3.2399999999999998E-2</v>
      </c>
      <c r="AC24" s="617">
        <v>2.6800000000000001E-2</v>
      </c>
      <c r="AD24" s="621">
        <v>0</v>
      </c>
      <c r="AE24" s="621">
        <v>1.4E-3</v>
      </c>
      <c r="AF24" s="621">
        <v>0</v>
      </c>
      <c r="AG24" s="621">
        <v>0.81420000000000003</v>
      </c>
      <c r="AH24" s="618">
        <v>0</v>
      </c>
      <c r="AI24" s="621">
        <v>1.11E-2</v>
      </c>
      <c r="AJ24" s="619">
        <v>4.2200000000000001E-2</v>
      </c>
    </row>
    <row r="25" spans="1:36" ht="14">
      <c r="A25" s="4" t="s">
        <v>132</v>
      </c>
      <c r="B25" s="530">
        <v>37</v>
      </c>
      <c r="C25" s="531">
        <v>18</v>
      </c>
      <c r="D25" s="523">
        <v>19</v>
      </c>
      <c r="E25" s="531">
        <v>6</v>
      </c>
      <c r="F25" s="531">
        <v>3</v>
      </c>
      <c r="G25" s="531">
        <v>5</v>
      </c>
      <c r="H25" s="531">
        <v>14</v>
      </c>
      <c r="I25" s="531">
        <v>4</v>
      </c>
      <c r="J25" s="524">
        <v>6</v>
      </c>
      <c r="K25" s="531">
        <v>1</v>
      </c>
      <c r="L25" s="531">
        <v>0</v>
      </c>
      <c r="M25" s="531">
        <v>2</v>
      </c>
      <c r="N25" s="531">
        <v>1</v>
      </c>
      <c r="O25" s="531">
        <v>0</v>
      </c>
      <c r="P25" s="531">
        <v>23</v>
      </c>
      <c r="Q25" s="531">
        <v>0</v>
      </c>
      <c r="R25" s="531">
        <v>1</v>
      </c>
      <c r="S25" s="531">
        <v>2</v>
      </c>
      <c r="T25" s="531">
        <v>6</v>
      </c>
      <c r="U25" s="531">
        <v>0</v>
      </c>
      <c r="V25" s="525">
        <v>1</v>
      </c>
      <c r="W25" s="531">
        <v>15</v>
      </c>
      <c r="X25" s="531">
        <v>5</v>
      </c>
      <c r="Y25" s="526">
        <v>17</v>
      </c>
      <c r="Z25" s="531">
        <v>8</v>
      </c>
      <c r="AA25" s="531">
        <v>7</v>
      </c>
      <c r="AB25" s="531">
        <v>2</v>
      </c>
      <c r="AC25" s="527">
        <v>19</v>
      </c>
      <c r="AD25" s="531">
        <v>2</v>
      </c>
      <c r="AE25" s="531">
        <v>2</v>
      </c>
      <c r="AF25" s="531">
        <v>2</v>
      </c>
      <c r="AG25" s="531">
        <v>0</v>
      </c>
      <c r="AH25" s="528">
        <v>25</v>
      </c>
      <c r="AI25" s="531">
        <v>19</v>
      </c>
      <c r="AJ25" s="529">
        <v>15</v>
      </c>
    </row>
    <row r="26" spans="1:36" ht="14">
      <c r="A26" s="4" t="s">
        <v>138</v>
      </c>
      <c r="B26" s="629">
        <v>4.3299999999999998E-2</v>
      </c>
      <c r="C26" s="630">
        <v>4.1200000000000001E-2</v>
      </c>
      <c r="D26" s="622">
        <v>4.5400000000000003E-2</v>
      </c>
      <c r="E26" s="630">
        <v>6.9699999999999998E-2</v>
      </c>
      <c r="F26" s="630">
        <v>2.07E-2</v>
      </c>
      <c r="G26" s="630">
        <v>3.7499999999999999E-2</v>
      </c>
      <c r="H26" s="630">
        <v>8.48E-2</v>
      </c>
      <c r="I26" s="630">
        <v>3.0700000000000002E-2</v>
      </c>
      <c r="J26" s="623">
        <v>2.76E-2</v>
      </c>
      <c r="K26" s="630">
        <v>1.03E-2</v>
      </c>
      <c r="L26" s="630">
        <v>4.8999999999999998E-3</v>
      </c>
      <c r="M26" s="630">
        <v>1.9E-2</v>
      </c>
      <c r="N26" s="630">
        <v>4.3799999999999999E-2</v>
      </c>
      <c r="O26" s="630">
        <v>0</v>
      </c>
      <c r="P26" s="630">
        <v>0.90490000000000004</v>
      </c>
      <c r="Q26" s="630">
        <v>0</v>
      </c>
      <c r="R26" s="630">
        <v>6.4999999999999997E-3</v>
      </c>
      <c r="S26" s="630">
        <v>2.5700000000000001E-2</v>
      </c>
      <c r="T26" s="630">
        <v>0.14960000000000001</v>
      </c>
      <c r="U26" s="630">
        <v>0</v>
      </c>
      <c r="V26" s="624">
        <v>1.11E-2</v>
      </c>
      <c r="W26" s="630">
        <v>6.88E-2</v>
      </c>
      <c r="X26" s="630">
        <v>1.47E-2</v>
      </c>
      <c r="Y26" s="625">
        <v>5.8400000000000001E-2</v>
      </c>
      <c r="Z26" s="630">
        <v>2.8799999999999999E-2</v>
      </c>
      <c r="AA26" s="630">
        <v>3.5299999999999998E-2</v>
      </c>
      <c r="AB26" s="630">
        <v>1.9099999999999999E-2</v>
      </c>
      <c r="AC26" s="626">
        <v>7.7499999999999999E-2</v>
      </c>
      <c r="AD26" s="630">
        <v>6.1999999999999998E-3</v>
      </c>
      <c r="AE26" s="630">
        <v>7.1999999999999998E-3</v>
      </c>
      <c r="AF26" s="630">
        <v>3.2300000000000002E-2</v>
      </c>
      <c r="AG26" s="630">
        <v>0</v>
      </c>
      <c r="AH26" s="627">
        <v>0.45610000000000001</v>
      </c>
      <c r="AI26" s="630">
        <v>4.9099999999999998E-2</v>
      </c>
      <c r="AJ26" s="628">
        <v>0.04</v>
      </c>
    </row>
    <row r="27" spans="1:36" ht="14">
      <c r="A27" s="4" t="s">
        <v>164</v>
      </c>
      <c r="B27" s="539">
        <v>115</v>
      </c>
      <c r="C27" s="540">
        <v>77</v>
      </c>
      <c r="D27" s="532">
        <v>38</v>
      </c>
      <c r="E27" s="540">
        <v>12</v>
      </c>
      <c r="F27" s="540">
        <v>22</v>
      </c>
      <c r="G27" s="540">
        <v>20</v>
      </c>
      <c r="H27" s="540">
        <v>18</v>
      </c>
      <c r="I27" s="540">
        <v>19</v>
      </c>
      <c r="J27" s="533">
        <v>24</v>
      </c>
      <c r="K27" s="540">
        <v>17</v>
      </c>
      <c r="L27" s="540">
        <v>10</v>
      </c>
      <c r="M27" s="540">
        <v>9</v>
      </c>
      <c r="N27" s="540">
        <v>1</v>
      </c>
      <c r="O27" s="540">
        <v>9</v>
      </c>
      <c r="P27" s="540">
        <v>2</v>
      </c>
      <c r="Q27" s="540">
        <v>12</v>
      </c>
      <c r="R27" s="540">
        <v>19</v>
      </c>
      <c r="S27" s="540">
        <v>15</v>
      </c>
      <c r="T27" s="540">
        <v>4</v>
      </c>
      <c r="U27" s="540">
        <v>8</v>
      </c>
      <c r="V27" s="534">
        <v>7</v>
      </c>
      <c r="W27" s="540">
        <v>32</v>
      </c>
      <c r="X27" s="540">
        <v>31</v>
      </c>
      <c r="Y27" s="535">
        <v>36</v>
      </c>
      <c r="Z27" s="540">
        <v>44</v>
      </c>
      <c r="AA27" s="540">
        <v>27</v>
      </c>
      <c r="AB27" s="540">
        <v>14</v>
      </c>
      <c r="AC27" s="536">
        <v>29</v>
      </c>
      <c r="AD27" s="540">
        <v>33</v>
      </c>
      <c r="AE27" s="540">
        <v>36</v>
      </c>
      <c r="AF27" s="540">
        <v>4</v>
      </c>
      <c r="AG27" s="540">
        <v>3</v>
      </c>
      <c r="AH27" s="537">
        <v>8</v>
      </c>
      <c r="AI27" s="540">
        <v>43</v>
      </c>
      <c r="AJ27" s="538">
        <v>45</v>
      </c>
    </row>
    <row r="28" spans="1:36" ht="14">
      <c r="A28" s="4" t="s">
        <v>138</v>
      </c>
      <c r="B28" s="638">
        <v>0.1331</v>
      </c>
      <c r="C28" s="639">
        <v>0.17680000000000001</v>
      </c>
      <c r="D28" s="631">
        <v>8.8900000000000007E-2</v>
      </c>
      <c r="E28" s="639">
        <v>0.15260000000000001</v>
      </c>
      <c r="F28" s="639">
        <v>0.16880000000000001</v>
      </c>
      <c r="G28" s="639">
        <v>0.1439</v>
      </c>
      <c r="H28" s="639">
        <v>0.10879999999999999</v>
      </c>
      <c r="I28" s="639">
        <v>0.1467</v>
      </c>
      <c r="J28" s="632">
        <v>0.10730000000000001</v>
      </c>
      <c r="K28" s="639">
        <v>0.21429999999999999</v>
      </c>
      <c r="L28" s="639">
        <v>0.1812</v>
      </c>
      <c r="M28" s="639">
        <v>8.48E-2</v>
      </c>
      <c r="N28" s="639">
        <v>1.95E-2</v>
      </c>
      <c r="O28" s="639">
        <v>9.4700000000000006E-2</v>
      </c>
      <c r="P28" s="639">
        <v>9.5100000000000004E-2</v>
      </c>
      <c r="Q28" s="639">
        <v>0.15529999999999999</v>
      </c>
      <c r="R28" s="639">
        <v>0.16500000000000001</v>
      </c>
      <c r="S28" s="639">
        <v>0.18940000000000001</v>
      </c>
      <c r="T28" s="639">
        <v>0.1099</v>
      </c>
      <c r="U28" s="639">
        <v>0.10059999999999999</v>
      </c>
      <c r="V28" s="633">
        <v>0.10879999999999999</v>
      </c>
      <c r="W28" s="639">
        <v>0.14610000000000001</v>
      </c>
      <c r="X28" s="639">
        <v>0.1026</v>
      </c>
      <c r="Y28" s="634">
        <v>0.1235</v>
      </c>
      <c r="Z28" s="639">
        <v>0.15179999999999999</v>
      </c>
      <c r="AA28" s="639">
        <v>0.12959999999999999</v>
      </c>
      <c r="AB28" s="639">
        <v>0.12720000000000001</v>
      </c>
      <c r="AC28" s="635">
        <v>0.1169</v>
      </c>
      <c r="AD28" s="639">
        <v>9.8299999999999998E-2</v>
      </c>
      <c r="AE28" s="639">
        <v>0.11600000000000001</v>
      </c>
      <c r="AF28" s="639">
        <v>6.2799999999999995E-2</v>
      </c>
      <c r="AG28" s="639">
        <v>0.11269999999999999</v>
      </c>
      <c r="AH28" s="636">
        <v>0.14610000000000001</v>
      </c>
      <c r="AI28" s="639">
        <v>0.1086</v>
      </c>
      <c r="AJ28" s="637">
        <v>0.1198</v>
      </c>
    </row>
    <row r="29" spans="1:36" ht="14">
      <c r="A29" s="4" t="s">
        <v>165</v>
      </c>
      <c r="B29" s="548">
        <v>0</v>
      </c>
      <c r="C29" s="549">
        <v>0</v>
      </c>
      <c r="D29" s="541">
        <v>0</v>
      </c>
      <c r="E29" s="549">
        <v>0</v>
      </c>
      <c r="F29" s="549">
        <v>0</v>
      </c>
      <c r="G29" s="549">
        <v>0</v>
      </c>
      <c r="H29" s="549">
        <v>0</v>
      </c>
      <c r="I29" s="549">
        <v>0</v>
      </c>
      <c r="J29" s="542">
        <v>0</v>
      </c>
      <c r="K29" s="549">
        <v>0</v>
      </c>
      <c r="L29" s="549">
        <v>0</v>
      </c>
      <c r="M29" s="549">
        <v>0</v>
      </c>
      <c r="N29" s="549">
        <v>0</v>
      </c>
      <c r="O29" s="549">
        <v>0</v>
      </c>
      <c r="P29" s="549">
        <v>0</v>
      </c>
      <c r="Q29" s="549">
        <v>0</v>
      </c>
      <c r="R29" s="549">
        <v>0</v>
      </c>
      <c r="S29" s="549">
        <v>0</v>
      </c>
      <c r="T29" s="549">
        <v>0</v>
      </c>
      <c r="U29" s="549">
        <v>0</v>
      </c>
      <c r="V29" s="543">
        <v>0</v>
      </c>
      <c r="W29" s="549">
        <v>0</v>
      </c>
      <c r="X29" s="549">
        <v>0</v>
      </c>
      <c r="Y29" s="544">
        <v>0</v>
      </c>
      <c r="Z29" s="549">
        <v>0</v>
      </c>
      <c r="AA29" s="549">
        <v>0</v>
      </c>
      <c r="AB29" s="549">
        <v>0</v>
      </c>
      <c r="AC29" s="545">
        <v>0</v>
      </c>
      <c r="AD29" s="549">
        <v>0</v>
      </c>
      <c r="AE29" s="549">
        <v>0</v>
      </c>
      <c r="AF29" s="549">
        <v>0</v>
      </c>
      <c r="AG29" s="549">
        <v>0</v>
      </c>
      <c r="AH29" s="546">
        <v>0</v>
      </c>
      <c r="AI29" s="549">
        <v>0</v>
      </c>
      <c r="AJ29" s="547">
        <v>0</v>
      </c>
    </row>
    <row r="30" spans="1:36" ht="14">
      <c r="A30" s="4" t="s">
        <v>138</v>
      </c>
      <c r="B30" s="647">
        <v>0</v>
      </c>
      <c r="C30" s="648">
        <v>0</v>
      </c>
      <c r="D30" s="640">
        <v>0</v>
      </c>
      <c r="E30" s="648">
        <v>0</v>
      </c>
      <c r="F30" s="648">
        <v>0</v>
      </c>
      <c r="G30" s="648">
        <v>0</v>
      </c>
      <c r="H30" s="648">
        <v>0</v>
      </c>
      <c r="I30" s="648">
        <v>0</v>
      </c>
      <c r="J30" s="641">
        <v>0</v>
      </c>
      <c r="K30" s="648">
        <v>0</v>
      </c>
      <c r="L30" s="648">
        <v>0</v>
      </c>
      <c r="M30" s="648">
        <v>0</v>
      </c>
      <c r="N30" s="648">
        <v>0</v>
      </c>
      <c r="O30" s="648">
        <v>0</v>
      </c>
      <c r="P30" s="648">
        <v>0</v>
      </c>
      <c r="Q30" s="648">
        <v>0</v>
      </c>
      <c r="R30" s="648">
        <v>0</v>
      </c>
      <c r="S30" s="648">
        <v>0</v>
      </c>
      <c r="T30" s="648">
        <v>0</v>
      </c>
      <c r="U30" s="648">
        <v>0</v>
      </c>
      <c r="V30" s="642">
        <v>0</v>
      </c>
      <c r="W30" s="648">
        <v>0</v>
      </c>
      <c r="X30" s="648">
        <v>0</v>
      </c>
      <c r="Y30" s="643">
        <v>0</v>
      </c>
      <c r="Z30" s="648">
        <v>0</v>
      </c>
      <c r="AA30" s="648">
        <v>0</v>
      </c>
      <c r="AB30" s="648">
        <v>0</v>
      </c>
      <c r="AC30" s="644">
        <v>0</v>
      </c>
      <c r="AD30" s="648">
        <v>0</v>
      </c>
      <c r="AE30" s="648">
        <v>0</v>
      </c>
      <c r="AF30" s="648">
        <v>0</v>
      </c>
      <c r="AG30" s="648">
        <v>0</v>
      </c>
      <c r="AH30" s="645">
        <v>0</v>
      </c>
      <c r="AI30" s="648">
        <v>0</v>
      </c>
      <c r="AJ30" s="646">
        <v>0</v>
      </c>
    </row>
    <row r="31" spans="1:36" ht="14">
      <c r="A31" s="4" t="s">
        <v>166</v>
      </c>
      <c r="B31" s="557">
        <v>5</v>
      </c>
      <c r="C31" s="558">
        <v>5</v>
      </c>
      <c r="D31" s="550">
        <v>0</v>
      </c>
      <c r="E31" s="558">
        <v>0</v>
      </c>
      <c r="F31" s="558">
        <v>1</v>
      </c>
      <c r="G31" s="558">
        <v>1</v>
      </c>
      <c r="H31" s="558">
        <v>0</v>
      </c>
      <c r="I31" s="558">
        <v>1</v>
      </c>
      <c r="J31" s="551">
        <v>1</v>
      </c>
      <c r="K31" s="558">
        <v>0</v>
      </c>
      <c r="L31" s="558">
        <v>0</v>
      </c>
      <c r="M31" s="558">
        <v>0</v>
      </c>
      <c r="N31" s="558">
        <v>0</v>
      </c>
      <c r="O31" s="558">
        <v>1</v>
      </c>
      <c r="P31" s="558">
        <v>0</v>
      </c>
      <c r="Q31" s="558">
        <v>0</v>
      </c>
      <c r="R31" s="558">
        <v>1</v>
      </c>
      <c r="S31" s="558">
        <v>1</v>
      </c>
      <c r="T31" s="558">
        <v>0</v>
      </c>
      <c r="U31" s="558">
        <v>1</v>
      </c>
      <c r="V31" s="552">
        <v>1</v>
      </c>
      <c r="W31" s="558">
        <v>2</v>
      </c>
      <c r="X31" s="558">
        <v>2</v>
      </c>
      <c r="Y31" s="553">
        <v>0</v>
      </c>
      <c r="Z31" s="558">
        <v>2</v>
      </c>
      <c r="AA31" s="558">
        <v>2</v>
      </c>
      <c r="AB31" s="558">
        <v>0</v>
      </c>
      <c r="AC31" s="554">
        <v>1</v>
      </c>
      <c r="AD31" s="558">
        <v>0</v>
      </c>
      <c r="AE31" s="558">
        <v>1</v>
      </c>
      <c r="AF31" s="558">
        <v>0</v>
      </c>
      <c r="AG31" s="558">
        <v>0</v>
      </c>
      <c r="AH31" s="555">
        <v>1</v>
      </c>
      <c r="AI31" s="558">
        <v>2</v>
      </c>
      <c r="AJ31" s="556">
        <v>1</v>
      </c>
    </row>
    <row r="32" spans="1:36" ht="14">
      <c r="A32" s="8" t="s">
        <v>138</v>
      </c>
      <c r="B32" s="657">
        <v>5.4999999999999997E-3</v>
      </c>
      <c r="C32" s="656">
        <v>1.0999999999999999E-2</v>
      </c>
      <c r="D32" s="649">
        <v>0</v>
      </c>
      <c r="E32" s="656">
        <v>2.5999999999999999E-3</v>
      </c>
      <c r="F32" s="656">
        <v>1.1299999999999999E-2</v>
      </c>
      <c r="G32" s="656">
        <v>7.7999999999999996E-3</v>
      </c>
      <c r="H32" s="656">
        <v>1.6000000000000001E-3</v>
      </c>
      <c r="I32" s="656">
        <v>7.3000000000000001E-3</v>
      </c>
      <c r="J32" s="650">
        <v>3.7000000000000002E-3</v>
      </c>
      <c r="K32" s="656">
        <v>0</v>
      </c>
      <c r="L32" s="656">
        <v>8.2000000000000007E-3</v>
      </c>
      <c r="M32" s="656">
        <v>0</v>
      </c>
      <c r="N32" s="656">
        <v>0</v>
      </c>
      <c r="O32" s="656">
        <v>9.5999999999999992E-3</v>
      </c>
      <c r="P32" s="656">
        <v>0</v>
      </c>
      <c r="Q32" s="656">
        <v>3.2000000000000002E-3</v>
      </c>
      <c r="R32" s="656">
        <v>6.8999999999999999E-3</v>
      </c>
      <c r="S32" s="656">
        <v>7.0000000000000001E-3</v>
      </c>
      <c r="T32" s="656">
        <v>0</v>
      </c>
      <c r="U32" s="656">
        <v>7.7999999999999996E-3</v>
      </c>
      <c r="V32" s="651">
        <v>1.7100000000000001E-2</v>
      </c>
      <c r="W32" s="656">
        <v>9.4000000000000004E-3</v>
      </c>
      <c r="X32" s="656">
        <v>5.0000000000000001E-3</v>
      </c>
      <c r="Y32" s="652">
        <v>0</v>
      </c>
      <c r="Z32" s="656">
        <v>5.7000000000000002E-3</v>
      </c>
      <c r="AA32" s="656">
        <v>1.0200000000000001E-2</v>
      </c>
      <c r="AB32" s="656">
        <v>2.3E-3</v>
      </c>
      <c r="AC32" s="653">
        <v>2.8999999999999998E-3</v>
      </c>
      <c r="AD32" s="656">
        <v>1.4E-3</v>
      </c>
      <c r="AE32" s="656">
        <v>3.0999999999999999E-3</v>
      </c>
      <c r="AF32" s="656">
        <v>0</v>
      </c>
      <c r="AG32" s="656">
        <v>0</v>
      </c>
      <c r="AH32" s="654">
        <v>1.2699999999999999E-2</v>
      </c>
      <c r="AI32" s="656">
        <v>6.1999999999999998E-3</v>
      </c>
      <c r="AJ32" s="655">
        <v>2.8999999999999998E-3</v>
      </c>
    </row>
    <row r="33" spans="1:36" ht="14">
      <c r="A33" s="4" t="s">
        <v>149</v>
      </c>
      <c r="B33" s="566">
        <v>863</v>
      </c>
      <c r="C33" s="567">
        <v>434</v>
      </c>
      <c r="D33" s="559">
        <v>429</v>
      </c>
      <c r="E33" s="567">
        <v>80</v>
      </c>
      <c r="F33" s="567">
        <v>132</v>
      </c>
      <c r="G33" s="567">
        <v>138</v>
      </c>
      <c r="H33" s="567">
        <v>162</v>
      </c>
      <c r="I33" s="567">
        <v>132</v>
      </c>
      <c r="J33" s="560">
        <v>219</v>
      </c>
      <c r="K33" s="567">
        <v>79</v>
      </c>
      <c r="L33" s="567">
        <v>57</v>
      </c>
      <c r="M33" s="567">
        <v>108</v>
      </c>
      <c r="N33" s="567">
        <v>34</v>
      </c>
      <c r="O33" s="567">
        <v>99</v>
      </c>
      <c r="P33" s="567">
        <v>26</v>
      </c>
      <c r="Q33" s="567">
        <v>79</v>
      </c>
      <c r="R33" s="567">
        <v>118</v>
      </c>
      <c r="S33" s="567">
        <v>77</v>
      </c>
      <c r="T33" s="567">
        <v>39</v>
      </c>
      <c r="U33" s="567">
        <v>77</v>
      </c>
      <c r="V33" s="561">
        <v>68</v>
      </c>
      <c r="W33" s="567">
        <v>219</v>
      </c>
      <c r="X33" s="567">
        <v>306</v>
      </c>
      <c r="Y33" s="562">
        <v>295</v>
      </c>
      <c r="Z33" s="567">
        <v>291</v>
      </c>
      <c r="AA33" s="567">
        <v>212</v>
      </c>
      <c r="AB33" s="567">
        <v>110</v>
      </c>
      <c r="AC33" s="563">
        <v>250</v>
      </c>
      <c r="AD33" s="567">
        <v>332</v>
      </c>
      <c r="AE33" s="567">
        <v>306</v>
      </c>
      <c r="AF33" s="567">
        <v>56</v>
      </c>
      <c r="AG33" s="567">
        <v>24</v>
      </c>
      <c r="AH33" s="564">
        <v>55</v>
      </c>
      <c r="AI33" s="567">
        <v>396</v>
      </c>
      <c r="AJ33" s="565">
        <v>373</v>
      </c>
    </row>
    <row r="34" spans="1:36" ht="14">
      <c r="A34" s="8" t="s">
        <v>138</v>
      </c>
      <c r="B34" s="666">
        <v>1</v>
      </c>
      <c r="C34" s="665">
        <v>1</v>
      </c>
      <c r="D34" s="658">
        <v>1</v>
      </c>
      <c r="E34" s="665">
        <v>1</v>
      </c>
      <c r="F34" s="665">
        <v>1.0001</v>
      </c>
      <c r="G34" s="665">
        <v>1</v>
      </c>
      <c r="H34" s="665">
        <v>0.99990000000000001</v>
      </c>
      <c r="I34" s="665">
        <v>1</v>
      </c>
      <c r="J34" s="659">
        <v>0.99990000000000001</v>
      </c>
      <c r="K34" s="665">
        <v>0.99990000000000001</v>
      </c>
      <c r="L34" s="665">
        <v>1.0001</v>
      </c>
      <c r="M34" s="665">
        <v>0.99990000000000001</v>
      </c>
      <c r="N34" s="665">
        <v>1</v>
      </c>
      <c r="O34" s="665">
        <v>1</v>
      </c>
      <c r="P34" s="665">
        <v>1</v>
      </c>
      <c r="Q34" s="665">
        <v>1</v>
      </c>
      <c r="R34" s="665">
        <v>1.0001</v>
      </c>
      <c r="S34" s="665">
        <v>1</v>
      </c>
      <c r="T34" s="665">
        <v>0.99990000000000001</v>
      </c>
      <c r="U34" s="665">
        <v>1.0001</v>
      </c>
      <c r="V34" s="660">
        <v>1</v>
      </c>
      <c r="W34" s="665">
        <v>1.0001</v>
      </c>
      <c r="X34" s="665">
        <v>0.99980000000000002</v>
      </c>
      <c r="Y34" s="661">
        <v>1.0001</v>
      </c>
      <c r="Z34" s="665">
        <v>1</v>
      </c>
      <c r="AA34" s="665">
        <v>1.0001</v>
      </c>
      <c r="AB34" s="665">
        <v>1.0001</v>
      </c>
      <c r="AC34" s="662">
        <v>1</v>
      </c>
      <c r="AD34" s="665">
        <v>1</v>
      </c>
      <c r="AE34" s="665">
        <v>1</v>
      </c>
      <c r="AF34" s="665">
        <v>1</v>
      </c>
      <c r="AG34" s="665">
        <v>1.0001</v>
      </c>
      <c r="AH34" s="663">
        <v>0.99990000000000001</v>
      </c>
      <c r="AI34" s="665">
        <v>1</v>
      </c>
      <c r="AJ34" s="664">
        <v>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8"/>
  <sheetViews>
    <sheetView workbookViewId="0">
      <selection activeCell="A6" sqref="A6:Z6"/>
    </sheetView>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13</v>
      </c>
    </row>
    <row r="6" spans="1:36" ht="42" customHeight="1">
      <c r="A6" s="4056" t="s">
        <v>157</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168</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836">
        <v>807</v>
      </c>
      <c r="C11" s="837">
        <v>401</v>
      </c>
      <c r="D11" s="829">
        <v>406</v>
      </c>
      <c r="E11" s="837">
        <v>59</v>
      </c>
      <c r="F11" s="837">
        <v>123</v>
      </c>
      <c r="G11" s="837">
        <v>124</v>
      </c>
      <c r="H11" s="837">
        <v>152</v>
      </c>
      <c r="I11" s="837">
        <v>163</v>
      </c>
      <c r="J11" s="830">
        <v>186</v>
      </c>
      <c r="K11" s="837">
        <v>66</v>
      </c>
      <c r="L11" s="837">
        <v>55</v>
      </c>
      <c r="M11" s="837">
        <v>86</v>
      </c>
      <c r="N11" s="837">
        <v>38</v>
      </c>
      <c r="O11" s="837">
        <v>77</v>
      </c>
      <c r="P11" s="837">
        <v>10</v>
      </c>
      <c r="Q11" s="837">
        <v>80</v>
      </c>
      <c r="R11" s="837">
        <v>115</v>
      </c>
      <c r="S11" s="837">
        <v>78</v>
      </c>
      <c r="T11" s="837">
        <v>48</v>
      </c>
      <c r="U11" s="837">
        <v>84</v>
      </c>
      <c r="V11" s="831">
        <v>69</v>
      </c>
      <c r="W11" s="837">
        <v>260</v>
      </c>
      <c r="X11" s="837">
        <v>302</v>
      </c>
      <c r="Y11" s="832">
        <v>211</v>
      </c>
      <c r="Z11" s="837">
        <v>165</v>
      </c>
      <c r="AA11" s="837">
        <v>207</v>
      </c>
      <c r="AB11" s="837">
        <v>129</v>
      </c>
      <c r="AC11" s="833">
        <v>306</v>
      </c>
      <c r="AD11" s="837">
        <v>322</v>
      </c>
      <c r="AE11" s="837">
        <v>252</v>
      </c>
      <c r="AF11" s="837">
        <v>59</v>
      </c>
      <c r="AG11" s="837">
        <v>26</v>
      </c>
      <c r="AH11" s="834">
        <v>71</v>
      </c>
      <c r="AI11" s="837">
        <v>365</v>
      </c>
      <c r="AJ11" s="835">
        <v>344</v>
      </c>
    </row>
    <row r="12" spans="1:36" ht="14">
      <c r="A12" s="8" t="s">
        <v>136</v>
      </c>
      <c r="B12" s="684">
        <v>743</v>
      </c>
      <c r="C12" s="683">
        <v>352</v>
      </c>
      <c r="D12" s="676">
        <v>391</v>
      </c>
      <c r="E12" s="683">
        <v>68</v>
      </c>
      <c r="F12" s="683">
        <v>108</v>
      </c>
      <c r="G12" s="683">
        <v>117</v>
      </c>
      <c r="H12" s="683">
        <v>144</v>
      </c>
      <c r="I12" s="683">
        <v>111</v>
      </c>
      <c r="J12" s="677">
        <v>195</v>
      </c>
      <c r="K12" s="683">
        <v>62</v>
      </c>
      <c r="L12" s="683">
        <v>46</v>
      </c>
      <c r="M12" s="683">
        <v>99</v>
      </c>
      <c r="N12" s="683">
        <v>33</v>
      </c>
      <c r="O12" s="683">
        <v>89</v>
      </c>
      <c r="P12" s="683">
        <v>23</v>
      </c>
      <c r="Q12" s="683">
        <v>67</v>
      </c>
      <c r="R12" s="683">
        <v>98</v>
      </c>
      <c r="S12" s="683">
        <v>62</v>
      </c>
      <c r="T12" s="683">
        <v>35</v>
      </c>
      <c r="U12" s="683">
        <v>69</v>
      </c>
      <c r="V12" s="678">
        <v>59</v>
      </c>
      <c r="W12" s="683">
        <v>185</v>
      </c>
      <c r="X12" s="683">
        <v>273</v>
      </c>
      <c r="Y12" s="679">
        <v>259</v>
      </c>
      <c r="Z12" s="683">
        <v>245</v>
      </c>
      <c r="AA12" s="683">
        <v>182</v>
      </c>
      <c r="AB12" s="683">
        <v>96</v>
      </c>
      <c r="AC12" s="680">
        <v>220</v>
      </c>
      <c r="AD12" s="683">
        <v>299</v>
      </c>
      <c r="AE12" s="683">
        <v>270</v>
      </c>
      <c r="AF12" s="683">
        <v>52</v>
      </c>
      <c r="AG12" s="683">
        <v>21</v>
      </c>
      <c r="AH12" s="681">
        <v>46</v>
      </c>
      <c r="AI12" s="683">
        <v>351</v>
      </c>
      <c r="AJ12" s="682">
        <v>327</v>
      </c>
    </row>
    <row r="13" spans="1:36" ht="14">
      <c r="A13" s="4" t="s">
        <v>158</v>
      </c>
      <c r="B13" s="692">
        <v>299</v>
      </c>
      <c r="C13" s="693">
        <v>127</v>
      </c>
      <c r="D13" s="685">
        <v>172</v>
      </c>
      <c r="E13" s="693">
        <v>11</v>
      </c>
      <c r="F13" s="693">
        <v>23</v>
      </c>
      <c r="G13" s="693">
        <v>40</v>
      </c>
      <c r="H13" s="693">
        <v>51</v>
      </c>
      <c r="I13" s="693">
        <v>49</v>
      </c>
      <c r="J13" s="686">
        <v>124</v>
      </c>
      <c r="K13" s="693">
        <v>27</v>
      </c>
      <c r="L13" s="693">
        <v>21</v>
      </c>
      <c r="M13" s="693">
        <v>39</v>
      </c>
      <c r="N13" s="693">
        <v>15</v>
      </c>
      <c r="O13" s="693">
        <v>35</v>
      </c>
      <c r="P13" s="693">
        <v>0</v>
      </c>
      <c r="Q13" s="693">
        <v>21</v>
      </c>
      <c r="R13" s="693">
        <v>52</v>
      </c>
      <c r="S13" s="693">
        <v>24</v>
      </c>
      <c r="T13" s="693">
        <v>13</v>
      </c>
      <c r="U13" s="693">
        <v>29</v>
      </c>
      <c r="V13" s="687">
        <v>21</v>
      </c>
      <c r="W13" s="693">
        <v>43</v>
      </c>
      <c r="X13" s="693">
        <v>136</v>
      </c>
      <c r="Y13" s="688">
        <v>111</v>
      </c>
      <c r="Z13" s="693">
        <v>102</v>
      </c>
      <c r="AA13" s="693">
        <v>79</v>
      </c>
      <c r="AB13" s="693">
        <v>48</v>
      </c>
      <c r="AC13" s="689">
        <v>71</v>
      </c>
      <c r="AD13" s="693">
        <v>262</v>
      </c>
      <c r="AE13" s="693">
        <v>15</v>
      </c>
      <c r="AF13" s="693">
        <v>7</v>
      </c>
      <c r="AG13" s="693">
        <v>0</v>
      </c>
      <c r="AH13" s="690">
        <v>1</v>
      </c>
      <c r="AI13" s="693">
        <v>186</v>
      </c>
      <c r="AJ13" s="691">
        <v>98</v>
      </c>
    </row>
    <row r="14" spans="1:36" ht="14">
      <c r="A14" s="4" t="s">
        <v>138</v>
      </c>
      <c r="B14" s="764">
        <v>0.40250000000000002</v>
      </c>
      <c r="C14" s="765">
        <v>0.3599</v>
      </c>
      <c r="D14" s="757">
        <v>0.44090000000000001</v>
      </c>
      <c r="E14" s="765">
        <v>0.16159999999999999</v>
      </c>
      <c r="F14" s="765">
        <v>0.2152</v>
      </c>
      <c r="G14" s="765">
        <v>0.34229999999999999</v>
      </c>
      <c r="H14" s="765">
        <v>0.35649999999999998</v>
      </c>
      <c r="I14" s="765">
        <v>0.44290000000000002</v>
      </c>
      <c r="J14" s="758">
        <v>0.63749999999999996</v>
      </c>
      <c r="K14" s="765">
        <v>0.43619999999999998</v>
      </c>
      <c r="L14" s="765">
        <v>0.45179999999999998</v>
      </c>
      <c r="M14" s="765">
        <v>0.39650000000000002</v>
      </c>
      <c r="N14" s="765">
        <v>0.45119999999999999</v>
      </c>
      <c r="O14" s="765">
        <v>0.39729999999999999</v>
      </c>
      <c r="P14" s="765">
        <v>0</v>
      </c>
      <c r="Q14" s="765">
        <v>0.32150000000000001</v>
      </c>
      <c r="R14" s="765">
        <v>0.53310000000000002</v>
      </c>
      <c r="S14" s="765">
        <v>0.39410000000000001</v>
      </c>
      <c r="T14" s="765">
        <v>0.38319999999999999</v>
      </c>
      <c r="U14" s="765">
        <v>0.41860000000000003</v>
      </c>
      <c r="V14" s="759">
        <v>0.36280000000000001</v>
      </c>
      <c r="W14" s="765">
        <v>0.23400000000000001</v>
      </c>
      <c r="X14" s="765">
        <v>0.49930000000000002</v>
      </c>
      <c r="Y14" s="760">
        <v>0.42880000000000001</v>
      </c>
      <c r="Z14" s="765">
        <v>0.41789999999999999</v>
      </c>
      <c r="AA14" s="765">
        <v>0.43059999999999998</v>
      </c>
      <c r="AB14" s="765">
        <v>0.49519999999999997</v>
      </c>
      <c r="AC14" s="761">
        <v>0.32179999999999997</v>
      </c>
      <c r="AD14" s="765">
        <v>0.87670000000000003</v>
      </c>
      <c r="AE14" s="765">
        <v>5.6099999999999997E-2</v>
      </c>
      <c r="AF14" s="765">
        <v>0.1244</v>
      </c>
      <c r="AG14" s="765">
        <v>0</v>
      </c>
      <c r="AH14" s="762">
        <v>1.49E-2</v>
      </c>
      <c r="AI14" s="765">
        <v>0.53080000000000005</v>
      </c>
      <c r="AJ14" s="763">
        <v>0.30009999999999998</v>
      </c>
    </row>
    <row r="15" spans="1:36" ht="14">
      <c r="A15" s="4" t="s">
        <v>159</v>
      </c>
      <c r="B15" s="701">
        <v>264</v>
      </c>
      <c r="C15" s="702">
        <v>135</v>
      </c>
      <c r="D15" s="694">
        <v>129</v>
      </c>
      <c r="E15" s="702">
        <v>45</v>
      </c>
      <c r="F15" s="702">
        <v>63</v>
      </c>
      <c r="G15" s="702">
        <v>44</v>
      </c>
      <c r="H15" s="702">
        <v>41</v>
      </c>
      <c r="I15" s="702">
        <v>37</v>
      </c>
      <c r="J15" s="695">
        <v>34</v>
      </c>
      <c r="K15" s="702">
        <v>19</v>
      </c>
      <c r="L15" s="702">
        <v>14</v>
      </c>
      <c r="M15" s="702">
        <v>39</v>
      </c>
      <c r="N15" s="702">
        <v>14</v>
      </c>
      <c r="O15" s="702">
        <v>45</v>
      </c>
      <c r="P15" s="702">
        <v>0</v>
      </c>
      <c r="Q15" s="702">
        <v>15</v>
      </c>
      <c r="R15" s="702">
        <v>29</v>
      </c>
      <c r="S15" s="702">
        <v>20</v>
      </c>
      <c r="T15" s="702">
        <v>9</v>
      </c>
      <c r="U15" s="702">
        <v>31</v>
      </c>
      <c r="V15" s="696">
        <v>29</v>
      </c>
      <c r="W15" s="702">
        <v>98</v>
      </c>
      <c r="X15" s="702">
        <v>88</v>
      </c>
      <c r="Y15" s="697">
        <v>67</v>
      </c>
      <c r="Z15" s="702">
        <v>90</v>
      </c>
      <c r="AA15" s="702">
        <v>65</v>
      </c>
      <c r="AB15" s="702">
        <v>31</v>
      </c>
      <c r="AC15" s="698">
        <v>78</v>
      </c>
      <c r="AD15" s="702">
        <v>6</v>
      </c>
      <c r="AE15" s="702">
        <v>232</v>
      </c>
      <c r="AF15" s="702">
        <v>3</v>
      </c>
      <c r="AG15" s="702">
        <v>1</v>
      </c>
      <c r="AH15" s="699">
        <v>1</v>
      </c>
      <c r="AI15" s="702">
        <v>81</v>
      </c>
      <c r="AJ15" s="700">
        <v>146</v>
      </c>
    </row>
    <row r="16" spans="1:36" ht="14">
      <c r="A16" s="4" t="s">
        <v>138</v>
      </c>
      <c r="B16" s="773">
        <v>0.35539999999999999</v>
      </c>
      <c r="C16" s="774">
        <v>0.38379999999999997</v>
      </c>
      <c r="D16" s="766">
        <v>0.32990000000000003</v>
      </c>
      <c r="E16" s="774">
        <v>0.66449999999999998</v>
      </c>
      <c r="F16" s="774">
        <v>0.57840000000000003</v>
      </c>
      <c r="G16" s="774">
        <v>0.3785</v>
      </c>
      <c r="H16" s="774">
        <v>0.28170000000000001</v>
      </c>
      <c r="I16" s="774">
        <v>0.33489999999999998</v>
      </c>
      <c r="J16" s="767">
        <v>0.17660000000000001</v>
      </c>
      <c r="K16" s="774">
        <v>0.29659999999999997</v>
      </c>
      <c r="L16" s="774">
        <v>0.30590000000000001</v>
      </c>
      <c r="M16" s="774">
        <v>0.39860000000000001</v>
      </c>
      <c r="N16" s="774">
        <v>0.42630000000000001</v>
      </c>
      <c r="O16" s="774">
        <v>0.50429999999999997</v>
      </c>
      <c r="P16" s="774">
        <v>0</v>
      </c>
      <c r="Q16" s="774">
        <v>0.2195</v>
      </c>
      <c r="R16" s="774">
        <v>0.29530000000000001</v>
      </c>
      <c r="S16" s="774">
        <v>0.31879999999999997</v>
      </c>
      <c r="T16" s="774">
        <v>0.26369999999999999</v>
      </c>
      <c r="U16" s="774">
        <v>0.44629999999999997</v>
      </c>
      <c r="V16" s="768">
        <v>0.48670000000000002</v>
      </c>
      <c r="W16" s="774">
        <v>0.52969999999999995</v>
      </c>
      <c r="X16" s="774">
        <v>0.3221</v>
      </c>
      <c r="Y16" s="769">
        <v>0.2601</v>
      </c>
      <c r="Z16" s="774">
        <v>0.36670000000000003</v>
      </c>
      <c r="AA16" s="774">
        <v>0.35899999999999999</v>
      </c>
      <c r="AB16" s="774">
        <v>0.32450000000000001</v>
      </c>
      <c r="AC16" s="770">
        <v>0.35339999999999999</v>
      </c>
      <c r="AD16" s="774">
        <v>1.9E-2</v>
      </c>
      <c r="AE16" s="774">
        <v>0.86050000000000004</v>
      </c>
      <c r="AF16" s="774">
        <v>5.0099999999999999E-2</v>
      </c>
      <c r="AG16" s="774">
        <v>6.2199999999999998E-2</v>
      </c>
      <c r="AH16" s="771">
        <v>1.7399999999999999E-2</v>
      </c>
      <c r="AI16" s="774">
        <v>0.22939999999999999</v>
      </c>
      <c r="AJ16" s="772">
        <v>0.4466</v>
      </c>
    </row>
    <row r="17" spans="1:36" ht="14">
      <c r="A17" s="4" t="s">
        <v>160</v>
      </c>
      <c r="B17" s="710">
        <v>73</v>
      </c>
      <c r="C17" s="711">
        <v>41</v>
      </c>
      <c r="D17" s="703">
        <v>32</v>
      </c>
      <c r="E17" s="711">
        <v>4</v>
      </c>
      <c r="F17" s="711">
        <v>12</v>
      </c>
      <c r="G17" s="711">
        <v>16</v>
      </c>
      <c r="H17" s="711">
        <v>16</v>
      </c>
      <c r="I17" s="711">
        <v>10</v>
      </c>
      <c r="J17" s="704">
        <v>15</v>
      </c>
      <c r="K17" s="711">
        <v>13</v>
      </c>
      <c r="L17" s="711">
        <v>1</v>
      </c>
      <c r="M17" s="711">
        <v>16</v>
      </c>
      <c r="N17" s="711">
        <v>3</v>
      </c>
      <c r="O17" s="711">
        <v>5</v>
      </c>
      <c r="P17" s="711">
        <v>0</v>
      </c>
      <c r="Q17" s="711">
        <v>4</v>
      </c>
      <c r="R17" s="711">
        <v>9</v>
      </c>
      <c r="S17" s="711">
        <v>8</v>
      </c>
      <c r="T17" s="711">
        <v>4</v>
      </c>
      <c r="U17" s="711">
        <v>5</v>
      </c>
      <c r="V17" s="705">
        <v>6</v>
      </c>
      <c r="W17" s="711">
        <v>10</v>
      </c>
      <c r="X17" s="711">
        <v>22</v>
      </c>
      <c r="Y17" s="706">
        <v>39</v>
      </c>
      <c r="Z17" s="711">
        <v>19</v>
      </c>
      <c r="AA17" s="711">
        <v>9</v>
      </c>
      <c r="AB17" s="711">
        <v>8</v>
      </c>
      <c r="AC17" s="707">
        <v>36</v>
      </c>
      <c r="AD17" s="711">
        <v>10</v>
      </c>
      <c r="AE17" s="711">
        <v>14</v>
      </c>
      <c r="AF17" s="711">
        <v>41</v>
      </c>
      <c r="AG17" s="711">
        <v>0</v>
      </c>
      <c r="AH17" s="708">
        <v>2</v>
      </c>
      <c r="AI17" s="711">
        <v>21</v>
      </c>
      <c r="AJ17" s="709">
        <v>45</v>
      </c>
    </row>
    <row r="18" spans="1:36" ht="14">
      <c r="A18" s="4" t="s">
        <v>138</v>
      </c>
      <c r="B18" s="782">
        <v>9.7600000000000006E-2</v>
      </c>
      <c r="C18" s="783">
        <v>0.115</v>
      </c>
      <c r="D18" s="775">
        <v>8.1799999999999998E-2</v>
      </c>
      <c r="E18" s="783">
        <v>5.3999999999999999E-2</v>
      </c>
      <c r="F18" s="783">
        <v>0.1143</v>
      </c>
      <c r="G18" s="783">
        <v>0.1343</v>
      </c>
      <c r="H18" s="783">
        <v>0.1089</v>
      </c>
      <c r="I18" s="783">
        <v>9.4200000000000006E-2</v>
      </c>
      <c r="J18" s="776">
        <v>7.4800000000000005E-2</v>
      </c>
      <c r="K18" s="783">
        <v>0.2092</v>
      </c>
      <c r="L18" s="783">
        <v>2.4799999999999999E-2</v>
      </c>
      <c r="M18" s="783">
        <v>0.1646</v>
      </c>
      <c r="N18" s="783">
        <v>7.7799999999999994E-2</v>
      </c>
      <c r="O18" s="783">
        <v>5.5100000000000003E-2</v>
      </c>
      <c r="P18" s="783">
        <v>0</v>
      </c>
      <c r="Q18" s="783">
        <v>6.4500000000000002E-2</v>
      </c>
      <c r="R18" s="783">
        <v>9.0200000000000002E-2</v>
      </c>
      <c r="S18" s="783">
        <v>0.1235</v>
      </c>
      <c r="T18" s="783">
        <v>0.1017</v>
      </c>
      <c r="U18" s="783">
        <v>6.7000000000000004E-2</v>
      </c>
      <c r="V18" s="777">
        <v>9.5799999999999996E-2</v>
      </c>
      <c r="W18" s="783">
        <v>5.1799999999999999E-2</v>
      </c>
      <c r="X18" s="783">
        <v>8.2000000000000003E-2</v>
      </c>
      <c r="Y18" s="778">
        <v>0.14929999999999999</v>
      </c>
      <c r="Z18" s="783">
        <v>7.7899999999999997E-2</v>
      </c>
      <c r="AA18" s="783">
        <v>5.21E-2</v>
      </c>
      <c r="AB18" s="783">
        <v>8.2600000000000007E-2</v>
      </c>
      <c r="AC18" s="779">
        <v>0.1636</v>
      </c>
      <c r="AD18" s="783">
        <v>3.39E-2</v>
      </c>
      <c r="AE18" s="783">
        <v>5.1700000000000003E-2</v>
      </c>
      <c r="AF18" s="783">
        <v>0.79100000000000004</v>
      </c>
      <c r="AG18" s="783">
        <v>0</v>
      </c>
      <c r="AH18" s="780">
        <v>3.27E-2</v>
      </c>
      <c r="AI18" s="783">
        <v>6.0999999999999999E-2</v>
      </c>
      <c r="AJ18" s="781">
        <v>0.13780000000000001</v>
      </c>
    </row>
    <row r="19" spans="1:36" ht="14">
      <c r="A19" s="4" t="s">
        <v>161</v>
      </c>
      <c r="B19" s="719">
        <v>12</v>
      </c>
      <c r="C19" s="720">
        <v>8</v>
      </c>
      <c r="D19" s="712">
        <v>4</v>
      </c>
      <c r="E19" s="720">
        <v>1</v>
      </c>
      <c r="F19" s="720">
        <v>0</v>
      </c>
      <c r="G19" s="720">
        <v>1</v>
      </c>
      <c r="H19" s="720">
        <v>3</v>
      </c>
      <c r="I19" s="720">
        <v>3</v>
      </c>
      <c r="J19" s="713">
        <v>4</v>
      </c>
      <c r="K19" s="720">
        <v>0</v>
      </c>
      <c r="L19" s="720">
        <v>2</v>
      </c>
      <c r="M19" s="720">
        <v>2</v>
      </c>
      <c r="N19" s="720">
        <v>0</v>
      </c>
      <c r="O19" s="720">
        <v>1</v>
      </c>
      <c r="P19" s="720">
        <v>0</v>
      </c>
      <c r="Q19" s="720">
        <v>1</v>
      </c>
      <c r="R19" s="720">
        <v>2</v>
      </c>
      <c r="S19" s="720">
        <v>0</v>
      </c>
      <c r="T19" s="720">
        <v>1</v>
      </c>
      <c r="U19" s="720">
        <v>2</v>
      </c>
      <c r="V19" s="714">
        <v>0</v>
      </c>
      <c r="W19" s="720">
        <v>3</v>
      </c>
      <c r="X19" s="720">
        <v>3</v>
      </c>
      <c r="Y19" s="715">
        <v>5</v>
      </c>
      <c r="Z19" s="720">
        <v>2</v>
      </c>
      <c r="AA19" s="720">
        <v>5</v>
      </c>
      <c r="AB19" s="720">
        <v>1</v>
      </c>
      <c r="AC19" s="716">
        <v>4</v>
      </c>
      <c r="AD19" s="720">
        <v>1</v>
      </c>
      <c r="AE19" s="720">
        <v>3</v>
      </c>
      <c r="AF19" s="720">
        <v>0</v>
      </c>
      <c r="AG19" s="720">
        <v>0</v>
      </c>
      <c r="AH19" s="717">
        <v>5</v>
      </c>
      <c r="AI19" s="720">
        <v>3</v>
      </c>
      <c r="AJ19" s="718">
        <v>7</v>
      </c>
    </row>
    <row r="20" spans="1:36" ht="14">
      <c r="A20" s="4" t="s">
        <v>138</v>
      </c>
      <c r="B20" s="791">
        <v>1.6500000000000001E-2</v>
      </c>
      <c r="C20" s="792">
        <v>2.3199999999999998E-2</v>
      </c>
      <c r="D20" s="784">
        <v>1.04E-2</v>
      </c>
      <c r="E20" s="792">
        <v>1.8499999999999999E-2</v>
      </c>
      <c r="F20" s="792">
        <v>1.5E-3</v>
      </c>
      <c r="G20" s="792">
        <v>4.7999999999999996E-3</v>
      </c>
      <c r="H20" s="792">
        <v>2.3400000000000001E-2</v>
      </c>
      <c r="I20" s="792">
        <v>2.92E-2</v>
      </c>
      <c r="J20" s="785">
        <v>1.8800000000000001E-2</v>
      </c>
      <c r="K20" s="792">
        <v>4.5999999999999999E-3</v>
      </c>
      <c r="L20" s="792">
        <v>3.56E-2</v>
      </c>
      <c r="M20" s="792">
        <v>1.95E-2</v>
      </c>
      <c r="N20" s="792">
        <v>0</v>
      </c>
      <c r="O20" s="792">
        <v>1.67E-2</v>
      </c>
      <c r="P20" s="792">
        <v>0</v>
      </c>
      <c r="Q20" s="792">
        <v>1.6500000000000001E-2</v>
      </c>
      <c r="R20" s="792">
        <v>2.35E-2</v>
      </c>
      <c r="S20" s="792">
        <v>6.8999999999999999E-3</v>
      </c>
      <c r="T20" s="792">
        <v>2.0799999999999999E-2</v>
      </c>
      <c r="U20" s="792">
        <v>3.44E-2</v>
      </c>
      <c r="V20" s="786">
        <v>0</v>
      </c>
      <c r="W20" s="792">
        <v>1.7299999999999999E-2</v>
      </c>
      <c r="X20" s="792">
        <v>1.24E-2</v>
      </c>
      <c r="Y20" s="787">
        <v>2.0299999999999999E-2</v>
      </c>
      <c r="Z20" s="792">
        <v>6.8999999999999999E-3</v>
      </c>
      <c r="AA20" s="792">
        <v>3.0200000000000001E-2</v>
      </c>
      <c r="AB20" s="792">
        <v>6.8999999999999999E-3</v>
      </c>
      <c r="AC20" s="788">
        <v>0.02</v>
      </c>
      <c r="AD20" s="792">
        <v>2.3999999999999998E-3</v>
      </c>
      <c r="AE20" s="792">
        <v>1.12E-2</v>
      </c>
      <c r="AF20" s="792">
        <v>0</v>
      </c>
      <c r="AG20" s="792">
        <v>2.0199999999999999E-2</v>
      </c>
      <c r="AH20" s="789">
        <v>0.1182</v>
      </c>
      <c r="AI20" s="792">
        <v>7.9000000000000008E-3</v>
      </c>
      <c r="AJ20" s="790">
        <v>2.1700000000000001E-2</v>
      </c>
    </row>
    <row r="21" spans="1:36" ht="14">
      <c r="A21" s="4" t="s">
        <v>162</v>
      </c>
      <c r="B21" s="728">
        <v>37</v>
      </c>
      <c r="C21" s="729">
        <v>16</v>
      </c>
      <c r="D21" s="721">
        <v>21</v>
      </c>
      <c r="E21" s="729">
        <v>1</v>
      </c>
      <c r="F21" s="729">
        <v>2</v>
      </c>
      <c r="G21" s="729">
        <v>5</v>
      </c>
      <c r="H21" s="729">
        <v>14</v>
      </c>
      <c r="I21" s="729">
        <v>5</v>
      </c>
      <c r="J21" s="722">
        <v>9</v>
      </c>
      <c r="K21" s="729">
        <v>3</v>
      </c>
      <c r="L21" s="729">
        <v>8</v>
      </c>
      <c r="M21" s="729">
        <v>0</v>
      </c>
      <c r="N21" s="729">
        <v>0</v>
      </c>
      <c r="O21" s="729">
        <v>2</v>
      </c>
      <c r="P21" s="729">
        <v>0</v>
      </c>
      <c r="Q21" s="729">
        <v>4</v>
      </c>
      <c r="R21" s="729">
        <v>5</v>
      </c>
      <c r="S21" s="729">
        <v>8</v>
      </c>
      <c r="T21" s="729">
        <v>2</v>
      </c>
      <c r="U21" s="729">
        <v>2</v>
      </c>
      <c r="V21" s="723">
        <v>2</v>
      </c>
      <c r="W21" s="729">
        <v>13</v>
      </c>
      <c r="X21" s="729">
        <v>13</v>
      </c>
      <c r="Y21" s="724">
        <v>10</v>
      </c>
      <c r="Z21" s="729">
        <v>19</v>
      </c>
      <c r="AA21" s="729">
        <v>10</v>
      </c>
      <c r="AB21" s="729">
        <v>3</v>
      </c>
      <c r="AC21" s="725">
        <v>5</v>
      </c>
      <c r="AD21" s="729">
        <v>18</v>
      </c>
      <c r="AE21" s="729">
        <v>3</v>
      </c>
      <c r="AF21" s="729">
        <v>0</v>
      </c>
      <c r="AG21" s="729">
        <v>0</v>
      </c>
      <c r="AH21" s="726">
        <v>13</v>
      </c>
      <c r="AI21" s="729">
        <v>36</v>
      </c>
      <c r="AJ21" s="727">
        <v>0</v>
      </c>
    </row>
    <row r="22" spans="1:36" ht="14">
      <c r="A22" s="4" t="s">
        <v>138</v>
      </c>
      <c r="B22" s="800">
        <v>4.9500000000000002E-2</v>
      </c>
      <c r="C22" s="801">
        <v>4.5499999999999999E-2</v>
      </c>
      <c r="D22" s="793">
        <v>5.3199999999999997E-2</v>
      </c>
      <c r="E22" s="801">
        <v>1.89E-2</v>
      </c>
      <c r="F22" s="801">
        <v>2.1399999999999999E-2</v>
      </c>
      <c r="G22" s="801">
        <v>4.6399999999999997E-2</v>
      </c>
      <c r="H22" s="801">
        <v>9.6299999999999997E-2</v>
      </c>
      <c r="I22" s="801">
        <v>4.0399999999999998E-2</v>
      </c>
      <c r="J22" s="794">
        <v>4.8399999999999999E-2</v>
      </c>
      <c r="K22" s="801">
        <v>4.02E-2</v>
      </c>
      <c r="L22" s="801">
        <v>0.1759</v>
      </c>
      <c r="M22" s="801">
        <v>0</v>
      </c>
      <c r="N22" s="801">
        <v>0</v>
      </c>
      <c r="O22" s="801">
        <v>2.6599999999999999E-2</v>
      </c>
      <c r="P22" s="801">
        <v>0</v>
      </c>
      <c r="Q22" s="801">
        <v>6.3E-2</v>
      </c>
      <c r="R22" s="801">
        <v>5.0099999999999999E-2</v>
      </c>
      <c r="S22" s="801">
        <v>0.12479999999999999</v>
      </c>
      <c r="T22" s="801">
        <v>6.25E-2</v>
      </c>
      <c r="U22" s="801">
        <v>3.3700000000000001E-2</v>
      </c>
      <c r="V22" s="795">
        <v>4.2000000000000003E-2</v>
      </c>
      <c r="W22" s="801">
        <v>7.0400000000000004E-2</v>
      </c>
      <c r="X22" s="801">
        <v>4.6300000000000001E-2</v>
      </c>
      <c r="Y22" s="796">
        <v>3.6999999999999998E-2</v>
      </c>
      <c r="Z22" s="801">
        <v>7.7700000000000005E-2</v>
      </c>
      <c r="AA22" s="801">
        <v>5.3400000000000003E-2</v>
      </c>
      <c r="AB22" s="801">
        <v>3.1699999999999999E-2</v>
      </c>
      <c r="AC22" s="797">
        <v>2.2800000000000001E-2</v>
      </c>
      <c r="AD22" s="801">
        <v>6.0999999999999999E-2</v>
      </c>
      <c r="AE22" s="801">
        <v>1.0800000000000001E-2</v>
      </c>
      <c r="AF22" s="801">
        <v>0</v>
      </c>
      <c r="AG22" s="801">
        <v>0</v>
      </c>
      <c r="AH22" s="798">
        <v>0.2747</v>
      </c>
      <c r="AI22" s="801">
        <v>0.1028</v>
      </c>
      <c r="AJ22" s="799">
        <v>0</v>
      </c>
    </row>
    <row r="23" spans="1:36" ht="14">
      <c r="A23" s="4" t="s">
        <v>163</v>
      </c>
      <c r="B23" s="737">
        <v>21</v>
      </c>
      <c r="C23" s="738">
        <v>8</v>
      </c>
      <c r="D23" s="730">
        <v>13</v>
      </c>
      <c r="E23" s="738">
        <v>0</v>
      </c>
      <c r="F23" s="738">
        <v>5</v>
      </c>
      <c r="G23" s="738">
        <v>6</v>
      </c>
      <c r="H23" s="738">
        <v>5</v>
      </c>
      <c r="I23" s="738">
        <v>2</v>
      </c>
      <c r="J23" s="731">
        <v>3</v>
      </c>
      <c r="K23" s="738">
        <v>0</v>
      </c>
      <c r="L23" s="738">
        <v>0</v>
      </c>
      <c r="M23" s="738">
        <v>0</v>
      </c>
      <c r="N23" s="738">
        <v>0</v>
      </c>
      <c r="O23" s="738">
        <v>0</v>
      </c>
      <c r="P23" s="738">
        <v>0</v>
      </c>
      <c r="Q23" s="738">
        <v>21</v>
      </c>
      <c r="R23" s="738">
        <v>0</v>
      </c>
      <c r="S23" s="738">
        <v>0</v>
      </c>
      <c r="T23" s="738">
        <v>0</v>
      </c>
      <c r="U23" s="738">
        <v>0</v>
      </c>
      <c r="V23" s="732">
        <v>0</v>
      </c>
      <c r="W23" s="738">
        <v>3</v>
      </c>
      <c r="X23" s="738">
        <v>6</v>
      </c>
      <c r="Y23" s="733">
        <v>10</v>
      </c>
      <c r="Z23" s="738">
        <v>5</v>
      </c>
      <c r="AA23" s="738">
        <v>6</v>
      </c>
      <c r="AB23" s="738">
        <v>4</v>
      </c>
      <c r="AC23" s="734">
        <v>7</v>
      </c>
      <c r="AD23" s="738">
        <v>0</v>
      </c>
      <c r="AE23" s="738">
        <v>0</v>
      </c>
      <c r="AF23" s="738">
        <v>0</v>
      </c>
      <c r="AG23" s="738">
        <v>20</v>
      </c>
      <c r="AH23" s="735">
        <v>0</v>
      </c>
      <c r="AI23" s="738">
        <v>4</v>
      </c>
      <c r="AJ23" s="736">
        <v>16</v>
      </c>
    </row>
    <row r="24" spans="1:36" ht="14">
      <c r="A24" s="4" t="s">
        <v>138</v>
      </c>
      <c r="B24" s="809">
        <v>2.8199999999999999E-2</v>
      </c>
      <c r="C24" s="810">
        <v>2.1999999999999999E-2</v>
      </c>
      <c r="D24" s="802">
        <v>3.39E-2</v>
      </c>
      <c r="E24" s="810">
        <v>0</v>
      </c>
      <c r="F24" s="810">
        <v>4.3799999999999999E-2</v>
      </c>
      <c r="G24" s="810">
        <v>4.9500000000000002E-2</v>
      </c>
      <c r="H24" s="810">
        <v>3.7900000000000003E-2</v>
      </c>
      <c r="I24" s="810">
        <v>2.2100000000000002E-2</v>
      </c>
      <c r="J24" s="803">
        <v>1.29E-2</v>
      </c>
      <c r="K24" s="810">
        <v>0</v>
      </c>
      <c r="L24" s="810">
        <v>0</v>
      </c>
      <c r="M24" s="810">
        <v>0</v>
      </c>
      <c r="N24" s="810">
        <v>0</v>
      </c>
      <c r="O24" s="810">
        <v>0</v>
      </c>
      <c r="P24" s="810">
        <v>0</v>
      </c>
      <c r="Q24" s="810">
        <v>0.31509999999999999</v>
      </c>
      <c r="R24" s="810">
        <v>0</v>
      </c>
      <c r="S24" s="810">
        <v>0</v>
      </c>
      <c r="T24" s="810">
        <v>0</v>
      </c>
      <c r="U24" s="810">
        <v>0</v>
      </c>
      <c r="V24" s="804">
        <v>0</v>
      </c>
      <c r="W24" s="810">
        <v>1.5299999999999999E-2</v>
      </c>
      <c r="X24" s="810">
        <v>2.1399999999999999E-2</v>
      </c>
      <c r="Y24" s="805">
        <v>3.78E-2</v>
      </c>
      <c r="Z24" s="810">
        <v>1.8700000000000001E-2</v>
      </c>
      <c r="AA24" s="810">
        <v>3.3599999999999998E-2</v>
      </c>
      <c r="AB24" s="810">
        <v>3.7199999999999997E-2</v>
      </c>
      <c r="AC24" s="806">
        <v>3.0499999999999999E-2</v>
      </c>
      <c r="AD24" s="810">
        <v>0</v>
      </c>
      <c r="AE24" s="810">
        <v>1.6000000000000001E-3</v>
      </c>
      <c r="AF24" s="810">
        <v>0</v>
      </c>
      <c r="AG24" s="810">
        <v>0.91749999999999998</v>
      </c>
      <c r="AH24" s="807">
        <v>0</v>
      </c>
      <c r="AI24" s="810">
        <v>1.2500000000000001E-2</v>
      </c>
      <c r="AJ24" s="808">
        <v>4.8099999999999997E-2</v>
      </c>
    </row>
    <row r="25" spans="1:36" ht="14">
      <c r="A25" s="4" t="s">
        <v>132</v>
      </c>
      <c r="B25" s="746">
        <v>37</v>
      </c>
      <c r="C25" s="747">
        <v>18</v>
      </c>
      <c r="D25" s="739">
        <v>19</v>
      </c>
      <c r="E25" s="747">
        <v>6</v>
      </c>
      <c r="F25" s="747">
        <v>3</v>
      </c>
      <c r="G25" s="747">
        <v>5</v>
      </c>
      <c r="H25" s="747">
        <v>14</v>
      </c>
      <c r="I25" s="747">
        <v>4</v>
      </c>
      <c r="J25" s="740">
        <v>6</v>
      </c>
      <c r="K25" s="747">
        <v>1</v>
      </c>
      <c r="L25" s="747">
        <v>0</v>
      </c>
      <c r="M25" s="747">
        <v>2</v>
      </c>
      <c r="N25" s="747">
        <v>1</v>
      </c>
      <c r="O25" s="747">
        <v>0</v>
      </c>
      <c r="P25" s="747">
        <v>23</v>
      </c>
      <c r="Q25" s="747">
        <v>0</v>
      </c>
      <c r="R25" s="747">
        <v>1</v>
      </c>
      <c r="S25" s="747">
        <v>2</v>
      </c>
      <c r="T25" s="747">
        <v>6</v>
      </c>
      <c r="U25" s="747">
        <v>0</v>
      </c>
      <c r="V25" s="741">
        <v>1</v>
      </c>
      <c r="W25" s="747">
        <v>15</v>
      </c>
      <c r="X25" s="747">
        <v>5</v>
      </c>
      <c r="Y25" s="742">
        <v>17</v>
      </c>
      <c r="Z25" s="747">
        <v>8</v>
      </c>
      <c r="AA25" s="747">
        <v>7</v>
      </c>
      <c r="AB25" s="747">
        <v>2</v>
      </c>
      <c r="AC25" s="743">
        <v>19</v>
      </c>
      <c r="AD25" s="747">
        <v>2</v>
      </c>
      <c r="AE25" s="747">
        <v>2</v>
      </c>
      <c r="AF25" s="747">
        <v>2</v>
      </c>
      <c r="AG25" s="747">
        <v>0</v>
      </c>
      <c r="AH25" s="744">
        <v>25</v>
      </c>
      <c r="AI25" s="747">
        <v>19</v>
      </c>
      <c r="AJ25" s="745">
        <v>15</v>
      </c>
    </row>
    <row r="26" spans="1:36" ht="14">
      <c r="A26" s="8" t="s">
        <v>138</v>
      </c>
      <c r="B26" s="819">
        <v>5.0200000000000002E-2</v>
      </c>
      <c r="C26" s="818">
        <v>5.0700000000000002E-2</v>
      </c>
      <c r="D26" s="811">
        <v>4.9799999999999997E-2</v>
      </c>
      <c r="E26" s="818">
        <v>8.2500000000000004E-2</v>
      </c>
      <c r="F26" s="818">
        <v>2.53E-2</v>
      </c>
      <c r="G26" s="818">
        <v>4.4200000000000003E-2</v>
      </c>
      <c r="H26" s="818">
        <v>9.5299999999999996E-2</v>
      </c>
      <c r="I26" s="818">
        <v>3.6299999999999999E-2</v>
      </c>
      <c r="J26" s="812">
        <v>3.1E-2</v>
      </c>
      <c r="K26" s="818">
        <v>1.3100000000000001E-2</v>
      </c>
      <c r="L26" s="818">
        <v>6.1000000000000004E-3</v>
      </c>
      <c r="M26" s="818">
        <v>2.0799999999999999E-2</v>
      </c>
      <c r="N26" s="818">
        <v>4.4699999999999997E-2</v>
      </c>
      <c r="O26" s="818">
        <v>0</v>
      </c>
      <c r="P26" s="818">
        <v>1</v>
      </c>
      <c r="Q26" s="818">
        <v>0</v>
      </c>
      <c r="R26" s="818">
        <v>7.7999999999999996E-3</v>
      </c>
      <c r="S26" s="818">
        <v>3.2000000000000001E-2</v>
      </c>
      <c r="T26" s="818">
        <v>0.1681</v>
      </c>
      <c r="U26" s="818">
        <v>0</v>
      </c>
      <c r="V26" s="813">
        <v>1.2699999999999999E-2</v>
      </c>
      <c r="W26" s="818">
        <v>8.14E-2</v>
      </c>
      <c r="X26" s="818">
        <v>1.6500000000000001E-2</v>
      </c>
      <c r="Y26" s="814">
        <v>6.6600000000000006E-2</v>
      </c>
      <c r="Z26" s="818">
        <v>3.4200000000000001E-2</v>
      </c>
      <c r="AA26" s="818">
        <v>4.1000000000000002E-2</v>
      </c>
      <c r="AB26" s="818">
        <v>2.1899999999999999E-2</v>
      </c>
      <c r="AC26" s="815">
        <v>8.7999999999999995E-2</v>
      </c>
      <c r="AD26" s="818">
        <v>6.8999999999999999E-3</v>
      </c>
      <c r="AE26" s="818">
        <v>8.2000000000000007E-3</v>
      </c>
      <c r="AF26" s="818">
        <v>3.4500000000000003E-2</v>
      </c>
      <c r="AG26" s="818">
        <v>0</v>
      </c>
      <c r="AH26" s="816">
        <v>0.5423</v>
      </c>
      <c r="AI26" s="818">
        <v>5.5500000000000001E-2</v>
      </c>
      <c r="AJ26" s="817">
        <v>4.5499999999999999E-2</v>
      </c>
    </row>
    <row r="27" spans="1:36" ht="14">
      <c r="A27" s="4" t="s">
        <v>149</v>
      </c>
      <c r="B27" s="755">
        <v>743</v>
      </c>
      <c r="C27" s="756">
        <v>352</v>
      </c>
      <c r="D27" s="748">
        <v>391</v>
      </c>
      <c r="E27" s="756">
        <v>68</v>
      </c>
      <c r="F27" s="756">
        <v>108</v>
      </c>
      <c r="G27" s="756">
        <v>117</v>
      </c>
      <c r="H27" s="756">
        <v>144</v>
      </c>
      <c r="I27" s="756">
        <v>111</v>
      </c>
      <c r="J27" s="749">
        <v>195</v>
      </c>
      <c r="K27" s="756">
        <v>62</v>
      </c>
      <c r="L27" s="756">
        <v>46</v>
      </c>
      <c r="M27" s="756">
        <v>99</v>
      </c>
      <c r="N27" s="756">
        <v>33</v>
      </c>
      <c r="O27" s="756">
        <v>89</v>
      </c>
      <c r="P27" s="756">
        <v>23</v>
      </c>
      <c r="Q27" s="756">
        <v>67</v>
      </c>
      <c r="R27" s="756">
        <v>98</v>
      </c>
      <c r="S27" s="756">
        <v>62</v>
      </c>
      <c r="T27" s="756">
        <v>35</v>
      </c>
      <c r="U27" s="756">
        <v>69</v>
      </c>
      <c r="V27" s="750">
        <v>59</v>
      </c>
      <c r="W27" s="756">
        <v>185</v>
      </c>
      <c r="X27" s="756">
        <v>273</v>
      </c>
      <c r="Y27" s="751">
        <v>259</v>
      </c>
      <c r="Z27" s="756">
        <v>245</v>
      </c>
      <c r="AA27" s="756">
        <v>182</v>
      </c>
      <c r="AB27" s="756">
        <v>96</v>
      </c>
      <c r="AC27" s="752">
        <v>220</v>
      </c>
      <c r="AD27" s="756">
        <v>299</v>
      </c>
      <c r="AE27" s="756">
        <v>270</v>
      </c>
      <c r="AF27" s="756">
        <v>52</v>
      </c>
      <c r="AG27" s="756">
        <v>21</v>
      </c>
      <c r="AH27" s="753">
        <v>46</v>
      </c>
      <c r="AI27" s="756">
        <v>351</v>
      </c>
      <c r="AJ27" s="754">
        <v>327</v>
      </c>
    </row>
    <row r="28" spans="1:36" ht="14">
      <c r="A28" s="8" t="s">
        <v>138</v>
      </c>
      <c r="B28" s="828">
        <v>0.99990000000000001</v>
      </c>
      <c r="C28" s="827">
        <v>1.0001</v>
      </c>
      <c r="D28" s="820">
        <v>0.99990000000000001</v>
      </c>
      <c r="E28" s="827">
        <v>1</v>
      </c>
      <c r="F28" s="827">
        <v>0.99990000000000001</v>
      </c>
      <c r="G28" s="827">
        <v>1</v>
      </c>
      <c r="H28" s="827">
        <v>1</v>
      </c>
      <c r="I28" s="827">
        <v>1</v>
      </c>
      <c r="J28" s="821">
        <v>1</v>
      </c>
      <c r="K28" s="827">
        <v>0.99990000000000001</v>
      </c>
      <c r="L28" s="827">
        <v>1.0001</v>
      </c>
      <c r="M28" s="827">
        <v>1</v>
      </c>
      <c r="N28" s="827">
        <v>1</v>
      </c>
      <c r="O28" s="827">
        <v>1</v>
      </c>
      <c r="P28" s="827">
        <v>1</v>
      </c>
      <c r="Q28" s="827">
        <v>1.0001</v>
      </c>
      <c r="R28" s="827">
        <v>1</v>
      </c>
      <c r="S28" s="827">
        <v>1.0001</v>
      </c>
      <c r="T28" s="827">
        <v>1</v>
      </c>
      <c r="U28" s="827">
        <v>1</v>
      </c>
      <c r="V28" s="822">
        <v>1</v>
      </c>
      <c r="W28" s="827">
        <v>0.99990000000000001</v>
      </c>
      <c r="X28" s="827">
        <v>1</v>
      </c>
      <c r="Y28" s="823">
        <v>0.99990000000000001</v>
      </c>
      <c r="Z28" s="827">
        <v>1</v>
      </c>
      <c r="AA28" s="827">
        <v>0.99990000000000001</v>
      </c>
      <c r="AB28" s="827">
        <v>1</v>
      </c>
      <c r="AC28" s="824">
        <v>1.0001</v>
      </c>
      <c r="AD28" s="827">
        <v>0.99990000000000001</v>
      </c>
      <c r="AE28" s="827">
        <v>1.0001</v>
      </c>
      <c r="AF28" s="827">
        <v>1</v>
      </c>
      <c r="AG28" s="827">
        <v>0.99990000000000001</v>
      </c>
      <c r="AH28" s="825">
        <v>1.0002</v>
      </c>
      <c r="AI28" s="827">
        <v>0.99990000000000001</v>
      </c>
      <c r="AJ28" s="826">
        <v>0.99980000000000002</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36"/>
  <sheetViews>
    <sheetView workbookViewId="0">
      <selection activeCell="A6" sqref="A6:Z6"/>
    </sheetView>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15</v>
      </c>
    </row>
    <row r="6" spans="1:36" ht="42" customHeight="1">
      <c r="A6" s="4056" t="s">
        <v>169</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99</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1070">
        <v>1021</v>
      </c>
      <c r="C11" s="1071">
        <v>542</v>
      </c>
      <c r="D11" s="1063">
        <v>479</v>
      </c>
      <c r="E11" s="1071">
        <v>79</v>
      </c>
      <c r="F11" s="1071">
        <v>169</v>
      </c>
      <c r="G11" s="1071">
        <v>154</v>
      </c>
      <c r="H11" s="1071">
        <v>188</v>
      </c>
      <c r="I11" s="1071">
        <v>207</v>
      </c>
      <c r="J11" s="1064">
        <v>224</v>
      </c>
      <c r="K11" s="1071">
        <v>92</v>
      </c>
      <c r="L11" s="1071">
        <v>78</v>
      </c>
      <c r="M11" s="1071">
        <v>105</v>
      </c>
      <c r="N11" s="1071">
        <v>44</v>
      </c>
      <c r="O11" s="1071">
        <v>98</v>
      </c>
      <c r="P11" s="1071">
        <v>11</v>
      </c>
      <c r="Q11" s="1071">
        <v>98</v>
      </c>
      <c r="R11" s="1071">
        <v>143</v>
      </c>
      <c r="S11" s="1071">
        <v>103</v>
      </c>
      <c r="T11" s="1071">
        <v>59</v>
      </c>
      <c r="U11" s="1071">
        <v>103</v>
      </c>
      <c r="V11" s="1065">
        <v>86</v>
      </c>
      <c r="W11" s="1071">
        <v>355</v>
      </c>
      <c r="X11" s="1071">
        <v>355</v>
      </c>
      <c r="Y11" s="1066">
        <v>253</v>
      </c>
      <c r="Z11" s="1071">
        <v>237</v>
      </c>
      <c r="AA11" s="1071">
        <v>271</v>
      </c>
      <c r="AB11" s="1071">
        <v>154</v>
      </c>
      <c r="AC11" s="1067">
        <v>359</v>
      </c>
      <c r="AD11" s="1071">
        <v>371</v>
      </c>
      <c r="AE11" s="1071">
        <v>292</v>
      </c>
      <c r="AF11" s="1071">
        <v>66</v>
      </c>
      <c r="AG11" s="1071">
        <v>28</v>
      </c>
      <c r="AH11" s="1068">
        <v>91</v>
      </c>
      <c r="AI11" s="1071">
        <v>439</v>
      </c>
      <c r="AJ11" s="1069">
        <v>399</v>
      </c>
    </row>
    <row r="12" spans="1:36" ht="14">
      <c r="A12" s="8" t="s">
        <v>136</v>
      </c>
      <c r="B12" s="846">
        <v>1021</v>
      </c>
      <c r="C12" s="845">
        <v>523</v>
      </c>
      <c r="D12" s="838">
        <v>498</v>
      </c>
      <c r="E12" s="845">
        <v>113</v>
      </c>
      <c r="F12" s="845">
        <v>172</v>
      </c>
      <c r="G12" s="845">
        <v>165</v>
      </c>
      <c r="H12" s="845">
        <v>185</v>
      </c>
      <c r="I12" s="845">
        <v>150</v>
      </c>
      <c r="J12" s="839">
        <v>237</v>
      </c>
      <c r="K12" s="845">
        <v>95</v>
      </c>
      <c r="L12" s="845">
        <v>74</v>
      </c>
      <c r="M12" s="845">
        <v>134</v>
      </c>
      <c r="N12" s="845">
        <v>42</v>
      </c>
      <c r="O12" s="845">
        <v>112</v>
      </c>
      <c r="P12" s="845">
        <v>28</v>
      </c>
      <c r="Q12" s="845">
        <v>86</v>
      </c>
      <c r="R12" s="845">
        <v>140</v>
      </c>
      <c r="S12" s="845">
        <v>87</v>
      </c>
      <c r="T12" s="845">
        <v>49</v>
      </c>
      <c r="U12" s="845">
        <v>89</v>
      </c>
      <c r="V12" s="840">
        <v>84</v>
      </c>
      <c r="W12" s="845">
        <v>286</v>
      </c>
      <c r="X12" s="845">
        <v>338</v>
      </c>
      <c r="Y12" s="841">
        <v>339</v>
      </c>
      <c r="Z12" s="845">
        <v>365</v>
      </c>
      <c r="AA12" s="845">
        <v>249</v>
      </c>
      <c r="AB12" s="845">
        <v>126</v>
      </c>
      <c r="AC12" s="842">
        <v>281</v>
      </c>
      <c r="AD12" s="845">
        <v>359</v>
      </c>
      <c r="AE12" s="845">
        <v>338</v>
      </c>
      <c r="AF12" s="845">
        <v>63</v>
      </c>
      <c r="AG12" s="845">
        <v>25</v>
      </c>
      <c r="AH12" s="843">
        <v>63</v>
      </c>
      <c r="AI12" s="845">
        <v>437</v>
      </c>
      <c r="AJ12" s="844">
        <v>409</v>
      </c>
    </row>
    <row r="13" spans="1:36" ht="14">
      <c r="A13" s="4" t="s">
        <v>137</v>
      </c>
      <c r="B13" s="854">
        <v>57</v>
      </c>
      <c r="C13" s="855">
        <v>28</v>
      </c>
      <c r="D13" s="847">
        <v>29</v>
      </c>
      <c r="E13" s="855">
        <v>10</v>
      </c>
      <c r="F13" s="855">
        <v>8</v>
      </c>
      <c r="G13" s="855">
        <v>8</v>
      </c>
      <c r="H13" s="855">
        <v>14</v>
      </c>
      <c r="I13" s="855">
        <v>10</v>
      </c>
      <c r="J13" s="848">
        <v>8</v>
      </c>
      <c r="K13" s="855">
        <v>3</v>
      </c>
      <c r="L13" s="855">
        <v>8</v>
      </c>
      <c r="M13" s="855">
        <v>6</v>
      </c>
      <c r="N13" s="855">
        <v>6</v>
      </c>
      <c r="O13" s="855">
        <v>10</v>
      </c>
      <c r="P13" s="855">
        <v>1</v>
      </c>
      <c r="Q13" s="855">
        <v>2</v>
      </c>
      <c r="R13" s="855">
        <v>6</v>
      </c>
      <c r="S13" s="855">
        <v>4</v>
      </c>
      <c r="T13" s="855">
        <v>3</v>
      </c>
      <c r="U13" s="855">
        <v>4</v>
      </c>
      <c r="V13" s="849">
        <v>5</v>
      </c>
      <c r="W13" s="855">
        <v>33</v>
      </c>
      <c r="X13" s="855">
        <v>10</v>
      </c>
      <c r="Y13" s="850">
        <v>10</v>
      </c>
      <c r="Z13" s="855">
        <v>35</v>
      </c>
      <c r="AA13" s="855">
        <v>12</v>
      </c>
      <c r="AB13" s="855">
        <v>3</v>
      </c>
      <c r="AC13" s="851">
        <v>7</v>
      </c>
      <c r="AD13" s="855">
        <v>9</v>
      </c>
      <c r="AE13" s="855">
        <v>6</v>
      </c>
      <c r="AF13" s="855">
        <v>1</v>
      </c>
      <c r="AG13" s="855">
        <v>2</v>
      </c>
      <c r="AH13" s="852">
        <v>2</v>
      </c>
      <c r="AI13" s="855">
        <v>14</v>
      </c>
      <c r="AJ13" s="853">
        <v>7</v>
      </c>
    </row>
    <row r="14" spans="1:36" ht="14">
      <c r="A14" s="4" t="s">
        <v>138</v>
      </c>
      <c r="B14" s="962">
        <v>5.57E-2</v>
      </c>
      <c r="C14" s="963">
        <v>5.3900000000000003E-2</v>
      </c>
      <c r="D14" s="955">
        <v>5.7700000000000001E-2</v>
      </c>
      <c r="E14" s="963">
        <v>8.5500000000000007E-2</v>
      </c>
      <c r="F14" s="963">
        <v>4.4900000000000002E-2</v>
      </c>
      <c r="G14" s="963">
        <v>4.8099999999999997E-2</v>
      </c>
      <c r="H14" s="963">
        <v>7.3499999999999996E-2</v>
      </c>
      <c r="I14" s="963">
        <v>6.54E-2</v>
      </c>
      <c r="J14" s="956">
        <v>3.4599999999999999E-2</v>
      </c>
      <c r="K14" s="963">
        <v>3.2099999999999997E-2</v>
      </c>
      <c r="L14" s="963">
        <v>0.1028</v>
      </c>
      <c r="M14" s="963">
        <v>4.3799999999999999E-2</v>
      </c>
      <c r="N14" s="963">
        <v>0.14050000000000001</v>
      </c>
      <c r="O14" s="963">
        <v>9.0700000000000003E-2</v>
      </c>
      <c r="P14" s="963">
        <v>3.04E-2</v>
      </c>
      <c r="Q14" s="963">
        <v>2.5000000000000001E-2</v>
      </c>
      <c r="R14" s="963">
        <v>4.1000000000000002E-2</v>
      </c>
      <c r="S14" s="963">
        <v>4.5199999999999997E-2</v>
      </c>
      <c r="T14" s="963">
        <v>6.3899999999999998E-2</v>
      </c>
      <c r="U14" s="963">
        <v>4.1399999999999999E-2</v>
      </c>
      <c r="V14" s="957">
        <v>5.8099999999999999E-2</v>
      </c>
      <c r="W14" s="963">
        <v>0.1149</v>
      </c>
      <c r="X14" s="963">
        <v>2.9600000000000001E-2</v>
      </c>
      <c r="Y14" s="958">
        <v>2.8299999999999999E-2</v>
      </c>
      <c r="Z14" s="963">
        <v>9.6799999999999997E-2</v>
      </c>
      <c r="AA14" s="963">
        <v>4.7500000000000001E-2</v>
      </c>
      <c r="AB14" s="963">
        <v>0.02</v>
      </c>
      <c r="AC14" s="959">
        <v>2.5499999999999998E-2</v>
      </c>
      <c r="AD14" s="963">
        <v>2.63E-2</v>
      </c>
      <c r="AE14" s="963">
        <v>1.8599999999999998E-2</v>
      </c>
      <c r="AF14" s="963">
        <v>2.35E-2</v>
      </c>
      <c r="AG14" s="963">
        <v>7.2499999999999995E-2</v>
      </c>
      <c r="AH14" s="960">
        <v>3.6299999999999999E-2</v>
      </c>
      <c r="AI14" s="963">
        <v>3.15E-2</v>
      </c>
      <c r="AJ14" s="961">
        <v>1.5900000000000001E-2</v>
      </c>
    </row>
    <row r="15" spans="1:36" ht="14">
      <c r="A15" s="4" t="s">
        <v>139</v>
      </c>
      <c r="B15" s="863">
        <v>8</v>
      </c>
      <c r="C15" s="864">
        <v>3</v>
      </c>
      <c r="D15" s="856">
        <v>5</v>
      </c>
      <c r="E15" s="864">
        <v>2</v>
      </c>
      <c r="F15" s="864">
        <v>2</v>
      </c>
      <c r="G15" s="864">
        <v>1</v>
      </c>
      <c r="H15" s="864">
        <v>1</v>
      </c>
      <c r="I15" s="864">
        <v>0</v>
      </c>
      <c r="J15" s="857">
        <v>2</v>
      </c>
      <c r="K15" s="864">
        <v>0</v>
      </c>
      <c r="L15" s="864">
        <v>2</v>
      </c>
      <c r="M15" s="864">
        <v>1</v>
      </c>
      <c r="N15" s="864">
        <v>0</v>
      </c>
      <c r="O15" s="864">
        <v>0</v>
      </c>
      <c r="P15" s="864">
        <v>0</v>
      </c>
      <c r="Q15" s="864">
        <v>1</v>
      </c>
      <c r="R15" s="864">
        <v>2</v>
      </c>
      <c r="S15" s="864">
        <v>0</v>
      </c>
      <c r="T15" s="864">
        <v>1</v>
      </c>
      <c r="U15" s="864">
        <v>0</v>
      </c>
      <c r="V15" s="858">
        <v>1</v>
      </c>
      <c r="W15" s="864">
        <v>5</v>
      </c>
      <c r="X15" s="864">
        <v>2</v>
      </c>
      <c r="Y15" s="859">
        <v>1</v>
      </c>
      <c r="Z15" s="864">
        <v>4</v>
      </c>
      <c r="AA15" s="864">
        <v>1</v>
      </c>
      <c r="AB15" s="864">
        <v>1</v>
      </c>
      <c r="AC15" s="860">
        <v>2</v>
      </c>
      <c r="AD15" s="864">
        <v>3</v>
      </c>
      <c r="AE15" s="864">
        <v>1</v>
      </c>
      <c r="AF15" s="864">
        <v>0</v>
      </c>
      <c r="AG15" s="864">
        <v>0</v>
      </c>
      <c r="AH15" s="861">
        <v>0</v>
      </c>
      <c r="AI15" s="864">
        <v>0</v>
      </c>
      <c r="AJ15" s="862">
        <v>2</v>
      </c>
    </row>
    <row r="16" spans="1:36" ht="14">
      <c r="A16" s="4" t="s">
        <v>138</v>
      </c>
      <c r="B16" s="971">
        <v>8.2000000000000007E-3</v>
      </c>
      <c r="C16" s="972">
        <v>5.7999999999999996E-3</v>
      </c>
      <c r="D16" s="964">
        <v>1.06E-2</v>
      </c>
      <c r="E16" s="972">
        <v>2.0500000000000001E-2</v>
      </c>
      <c r="F16" s="972">
        <v>1.44E-2</v>
      </c>
      <c r="G16" s="972">
        <v>4.3E-3</v>
      </c>
      <c r="H16" s="972">
        <v>3.3999999999999998E-3</v>
      </c>
      <c r="I16" s="972">
        <v>2.0999999999999999E-3</v>
      </c>
      <c r="J16" s="965">
        <v>8.0000000000000002E-3</v>
      </c>
      <c r="K16" s="972">
        <v>0</v>
      </c>
      <c r="L16" s="972">
        <v>2.8400000000000002E-2</v>
      </c>
      <c r="M16" s="972">
        <v>6.0000000000000001E-3</v>
      </c>
      <c r="N16" s="972">
        <v>0</v>
      </c>
      <c r="O16" s="972">
        <v>0</v>
      </c>
      <c r="P16" s="972">
        <v>0</v>
      </c>
      <c r="Q16" s="972">
        <v>1.18E-2</v>
      </c>
      <c r="R16" s="972">
        <v>1.67E-2</v>
      </c>
      <c r="S16" s="972">
        <v>0</v>
      </c>
      <c r="T16" s="972">
        <v>1.9800000000000002E-2</v>
      </c>
      <c r="U16" s="972">
        <v>0</v>
      </c>
      <c r="V16" s="966">
        <v>1.3299999999999999E-2</v>
      </c>
      <c r="W16" s="972">
        <v>1.7399999999999999E-2</v>
      </c>
      <c r="X16" s="972">
        <v>5.1000000000000004E-3</v>
      </c>
      <c r="Y16" s="967">
        <v>2.7000000000000001E-3</v>
      </c>
      <c r="Z16" s="972">
        <v>1.0500000000000001E-2</v>
      </c>
      <c r="AA16" s="972">
        <v>4.7000000000000002E-3</v>
      </c>
      <c r="AB16" s="972">
        <v>7.1999999999999998E-3</v>
      </c>
      <c r="AC16" s="968">
        <v>8.6E-3</v>
      </c>
      <c r="AD16" s="972">
        <v>7.3000000000000001E-3</v>
      </c>
      <c r="AE16" s="972">
        <v>2.0999999999999999E-3</v>
      </c>
      <c r="AF16" s="972">
        <v>0</v>
      </c>
      <c r="AG16" s="972">
        <v>0</v>
      </c>
      <c r="AH16" s="969">
        <v>0</v>
      </c>
      <c r="AI16" s="972">
        <v>0</v>
      </c>
      <c r="AJ16" s="970">
        <v>5.8999999999999999E-3</v>
      </c>
    </row>
    <row r="17" spans="1:36" ht="14">
      <c r="A17" s="4" t="s">
        <v>140</v>
      </c>
      <c r="B17" s="872">
        <v>19</v>
      </c>
      <c r="C17" s="873">
        <v>10</v>
      </c>
      <c r="D17" s="865">
        <v>9</v>
      </c>
      <c r="E17" s="873">
        <v>3</v>
      </c>
      <c r="F17" s="873">
        <v>7</v>
      </c>
      <c r="G17" s="873">
        <v>6</v>
      </c>
      <c r="H17" s="873">
        <v>2</v>
      </c>
      <c r="I17" s="873">
        <v>0</v>
      </c>
      <c r="J17" s="866">
        <v>2</v>
      </c>
      <c r="K17" s="873">
        <v>2</v>
      </c>
      <c r="L17" s="873">
        <v>2</v>
      </c>
      <c r="M17" s="873">
        <v>2</v>
      </c>
      <c r="N17" s="873">
        <v>2</v>
      </c>
      <c r="O17" s="873">
        <v>1</v>
      </c>
      <c r="P17" s="873">
        <v>0</v>
      </c>
      <c r="Q17" s="873">
        <v>1</v>
      </c>
      <c r="R17" s="873">
        <v>3</v>
      </c>
      <c r="S17" s="873">
        <v>2</v>
      </c>
      <c r="T17" s="873">
        <v>1</v>
      </c>
      <c r="U17" s="873">
        <v>0</v>
      </c>
      <c r="V17" s="867">
        <v>3</v>
      </c>
      <c r="W17" s="873">
        <v>9</v>
      </c>
      <c r="X17" s="873">
        <v>3</v>
      </c>
      <c r="Y17" s="868">
        <v>8</v>
      </c>
      <c r="Z17" s="873">
        <v>7</v>
      </c>
      <c r="AA17" s="873">
        <v>5</v>
      </c>
      <c r="AB17" s="873">
        <v>3</v>
      </c>
      <c r="AC17" s="869">
        <v>4</v>
      </c>
      <c r="AD17" s="873">
        <v>2</v>
      </c>
      <c r="AE17" s="873">
        <v>5</v>
      </c>
      <c r="AF17" s="873">
        <v>3</v>
      </c>
      <c r="AG17" s="873">
        <v>0</v>
      </c>
      <c r="AH17" s="870">
        <v>3</v>
      </c>
      <c r="AI17" s="873">
        <v>6</v>
      </c>
      <c r="AJ17" s="871">
        <v>3</v>
      </c>
    </row>
    <row r="18" spans="1:36" ht="14">
      <c r="A18" s="4" t="s">
        <v>138</v>
      </c>
      <c r="B18" s="980">
        <v>1.8800000000000001E-2</v>
      </c>
      <c r="C18" s="981">
        <v>1.9199999999999998E-2</v>
      </c>
      <c r="D18" s="973">
        <v>1.84E-2</v>
      </c>
      <c r="E18" s="981">
        <v>2.2499999999999999E-2</v>
      </c>
      <c r="F18" s="981">
        <v>4.3200000000000002E-2</v>
      </c>
      <c r="G18" s="981">
        <v>3.4500000000000003E-2</v>
      </c>
      <c r="H18" s="981">
        <v>8.8999999999999999E-3</v>
      </c>
      <c r="I18" s="981">
        <v>2.5999999999999999E-3</v>
      </c>
      <c r="J18" s="974">
        <v>6.3E-3</v>
      </c>
      <c r="K18" s="981">
        <v>2.3099999999999999E-2</v>
      </c>
      <c r="L18" s="981">
        <v>2.8799999999999999E-2</v>
      </c>
      <c r="M18" s="981">
        <v>1.41E-2</v>
      </c>
      <c r="N18" s="981">
        <v>4.7800000000000002E-2</v>
      </c>
      <c r="O18" s="981">
        <v>7.7000000000000002E-3</v>
      </c>
      <c r="P18" s="981">
        <v>0</v>
      </c>
      <c r="Q18" s="981">
        <v>1.14E-2</v>
      </c>
      <c r="R18" s="981">
        <v>2.3099999999999999E-2</v>
      </c>
      <c r="S18" s="981">
        <v>2.2100000000000002E-2</v>
      </c>
      <c r="T18" s="981">
        <v>1.6400000000000001E-2</v>
      </c>
      <c r="U18" s="981">
        <v>4.3E-3</v>
      </c>
      <c r="V18" s="975">
        <v>3.3399999999999999E-2</v>
      </c>
      <c r="W18" s="981">
        <v>3.04E-2</v>
      </c>
      <c r="X18" s="981">
        <v>7.6E-3</v>
      </c>
      <c r="Y18" s="976">
        <v>2.3400000000000001E-2</v>
      </c>
      <c r="Z18" s="981">
        <v>1.9800000000000002E-2</v>
      </c>
      <c r="AA18" s="981">
        <v>2.18E-2</v>
      </c>
      <c r="AB18" s="981">
        <v>2.0400000000000001E-2</v>
      </c>
      <c r="AC18" s="977">
        <v>1.41E-2</v>
      </c>
      <c r="AD18" s="981">
        <v>5.7000000000000002E-3</v>
      </c>
      <c r="AE18" s="981">
        <v>1.3599999999999999E-2</v>
      </c>
      <c r="AF18" s="981">
        <v>5.0200000000000002E-2</v>
      </c>
      <c r="AG18" s="981">
        <v>0</v>
      </c>
      <c r="AH18" s="978">
        <v>5.3100000000000001E-2</v>
      </c>
      <c r="AI18" s="981">
        <v>1.38E-2</v>
      </c>
      <c r="AJ18" s="979">
        <v>6.1999999999999998E-3</v>
      </c>
    </row>
    <row r="19" spans="1:36" ht="14">
      <c r="A19" s="4" t="s">
        <v>141</v>
      </c>
      <c r="B19" s="881">
        <v>18</v>
      </c>
      <c r="C19" s="882">
        <v>9</v>
      </c>
      <c r="D19" s="874">
        <v>9</v>
      </c>
      <c r="E19" s="882">
        <v>1</v>
      </c>
      <c r="F19" s="882">
        <v>10</v>
      </c>
      <c r="G19" s="882">
        <v>3</v>
      </c>
      <c r="H19" s="882">
        <v>1</v>
      </c>
      <c r="I19" s="882">
        <v>3</v>
      </c>
      <c r="J19" s="875">
        <v>0</v>
      </c>
      <c r="K19" s="882">
        <v>3</v>
      </c>
      <c r="L19" s="882">
        <v>0</v>
      </c>
      <c r="M19" s="882">
        <v>7</v>
      </c>
      <c r="N19" s="882">
        <v>0</v>
      </c>
      <c r="O19" s="882">
        <v>2</v>
      </c>
      <c r="P19" s="882">
        <v>0</v>
      </c>
      <c r="Q19" s="882">
        <v>0</v>
      </c>
      <c r="R19" s="882">
        <v>1</v>
      </c>
      <c r="S19" s="882">
        <v>0</v>
      </c>
      <c r="T19" s="882">
        <v>2</v>
      </c>
      <c r="U19" s="882">
        <v>3</v>
      </c>
      <c r="V19" s="876">
        <v>1</v>
      </c>
      <c r="W19" s="882">
        <v>4</v>
      </c>
      <c r="X19" s="882">
        <v>5</v>
      </c>
      <c r="Y19" s="877">
        <v>6</v>
      </c>
      <c r="Z19" s="882">
        <v>9</v>
      </c>
      <c r="AA19" s="882">
        <v>6</v>
      </c>
      <c r="AB19" s="882">
        <v>1</v>
      </c>
      <c r="AC19" s="878">
        <v>2</v>
      </c>
      <c r="AD19" s="882">
        <v>1</v>
      </c>
      <c r="AE19" s="882">
        <v>5</v>
      </c>
      <c r="AF19" s="882">
        <v>1</v>
      </c>
      <c r="AG19" s="882">
        <v>0</v>
      </c>
      <c r="AH19" s="879">
        <v>0</v>
      </c>
      <c r="AI19" s="882">
        <v>4</v>
      </c>
      <c r="AJ19" s="880">
        <v>5</v>
      </c>
    </row>
    <row r="20" spans="1:36" ht="14">
      <c r="A20" s="4" t="s">
        <v>138</v>
      </c>
      <c r="B20" s="989">
        <v>1.78E-2</v>
      </c>
      <c r="C20" s="990">
        <v>1.77E-2</v>
      </c>
      <c r="D20" s="982">
        <v>1.7899999999999999E-2</v>
      </c>
      <c r="E20" s="990">
        <v>1.18E-2</v>
      </c>
      <c r="F20" s="990">
        <v>6.0299999999999999E-2</v>
      </c>
      <c r="G20" s="990">
        <v>1.55E-2</v>
      </c>
      <c r="H20" s="990">
        <v>7.4999999999999997E-3</v>
      </c>
      <c r="I20" s="990">
        <v>1.7000000000000001E-2</v>
      </c>
      <c r="J20" s="983">
        <v>0</v>
      </c>
      <c r="K20" s="990">
        <v>2.98E-2</v>
      </c>
      <c r="L20" s="990">
        <v>0</v>
      </c>
      <c r="M20" s="990">
        <v>5.1799999999999999E-2</v>
      </c>
      <c r="N20" s="990">
        <v>0</v>
      </c>
      <c r="O20" s="990">
        <v>1.7000000000000001E-2</v>
      </c>
      <c r="P20" s="990">
        <v>0</v>
      </c>
      <c r="Q20" s="990">
        <v>0</v>
      </c>
      <c r="R20" s="990">
        <v>4.5999999999999999E-3</v>
      </c>
      <c r="S20" s="990">
        <v>0</v>
      </c>
      <c r="T20" s="990">
        <v>3.9399999999999998E-2</v>
      </c>
      <c r="U20" s="990">
        <v>3.2000000000000001E-2</v>
      </c>
      <c r="V20" s="984">
        <v>1.2800000000000001E-2</v>
      </c>
      <c r="W20" s="990">
        <v>1.3299999999999999E-2</v>
      </c>
      <c r="X20" s="990">
        <v>1.61E-2</v>
      </c>
      <c r="Y20" s="985">
        <v>1.8599999999999998E-2</v>
      </c>
      <c r="Z20" s="990">
        <v>2.46E-2</v>
      </c>
      <c r="AA20" s="990">
        <v>2.23E-2</v>
      </c>
      <c r="AB20" s="990">
        <v>1.11E-2</v>
      </c>
      <c r="AC20" s="986">
        <v>7.9000000000000008E-3</v>
      </c>
      <c r="AD20" s="990">
        <v>1.8E-3</v>
      </c>
      <c r="AE20" s="990">
        <v>1.43E-2</v>
      </c>
      <c r="AF20" s="990">
        <v>1.1599999999999999E-2</v>
      </c>
      <c r="AG20" s="990">
        <v>0</v>
      </c>
      <c r="AH20" s="987">
        <v>0</v>
      </c>
      <c r="AI20" s="990">
        <v>9.4000000000000004E-3</v>
      </c>
      <c r="AJ20" s="988">
        <v>1.21E-2</v>
      </c>
    </row>
    <row r="21" spans="1:36" ht="14">
      <c r="A21" s="4" t="s">
        <v>142</v>
      </c>
      <c r="B21" s="890">
        <v>11</v>
      </c>
      <c r="C21" s="891">
        <v>7</v>
      </c>
      <c r="D21" s="883">
        <v>4</v>
      </c>
      <c r="E21" s="891">
        <v>3</v>
      </c>
      <c r="F21" s="891">
        <v>3</v>
      </c>
      <c r="G21" s="891">
        <v>2</v>
      </c>
      <c r="H21" s="891">
        <v>3</v>
      </c>
      <c r="I21" s="891">
        <v>0</v>
      </c>
      <c r="J21" s="884">
        <v>0</v>
      </c>
      <c r="K21" s="891">
        <v>4</v>
      </c>
      <c r="L21" s="891">
        <v>1</v>
      </c>
      <c r="M21" s="891">
        <v>0</v>
      </c>
      <c r="N21" s="891">
        <v>0</v>
      </c>
      <c r="O21" s="891">
        <v>0</v>
      </c>
      <c r="P21" s="891">
        <v>0</v>
      </c>
      <c r="Q21" s="891">
        <v>0</v>
      </c>
      <c r="R21" s="891">
        <v>2</v>
      </c>
      <c r="S21" s="891">
        <v>1</v>
      </c>
      <c r="T21" s="891">
        <v>0</v>
      </c>
      <c r="U21" s="891">
        <v>1</v>
      </c>
      <c r="V21" s="885">
        <v>1</v>
      </c>
      <c r="W21" s="891">
        <v>4</v>
      </c>
      <c r="X21" s="891">
        <v>3</v>
      </c>
      <c r="Y21" s="886">
        <v>3</v>
      </c>
      <c r="Z21" s="891">
        <v>2</v>
      </c>
      <c r="AA21" s="891">
        <v>2</v>
      </c>
      <c r="AB21" s="891">
        <v>6</v>
      </c>
      <c r="AC21" s="887">
        <v>2</v>
      </c>
      <c r="AD21" s="891">
        <v>1</v>
      </c>
      <c r="AE21" s="891">
        <v>3</v>
      </c>
      <c r="AF21" s="891">
        <v>0</v>
      </c>
      <c r="AG21" s="891">
        <v>0</v>
      </c>
      <c r="AH21" s="888">
        <v>1</v>
      </c>
      <c r="AI21" s="891">
        <v>4</v>
      </c>
      <c r="AJ21" s="889">
        <v>2</v>
      </c>
    </row>
    <row r="22" spans="1:36" ht="14">
      <c r="A22" s="4" t="s">
        <v>138</v>
      </c>
      <c r="B22" s="998">
        <v>1.0500000000000001E-2</v>
      </c>
      <c r="C22" s="999">
        <v>1.3599999999999999E-2</v>
      </c>
      <c r="D22" s="991">
        <v>7.1999999999999998E-3</v>
      </c>
      <c r="E22" s="999">
        <v>2.63E-2</v>
      </c>
      <c r="F22" s="999">
        <v>1.55E-2</v>
      </c>
      <c r="G22" s="999">
        <v>9.7999999999999997E-3</v>
      </c>
      <c r="H22" s="999">
        <v>1.6899999999999998E-2</v>
      </c>
      <c r="I22" s="999">
        <v>2.2000000000000001E-3</v>
      </c>
      <c r="J22" s="992">
        <v>0</v>
      </c>
      <c r="K22" s="999">
        <v>4.2000000000000003E-2</v>
      </c>
      <c r="L22" s="999">
        <v>1.0800000000000001E-2</v>
      </c>
      <c r="M22" s="999">
        <v>0</v>
      </c>
      <c r="N22" s="999">
        <v>0</v>
      </c>
      <c r="O22" s="999">
        <v>0</v>
      </c>
      <c r="P22" s="999">
        <v>0</v>
      </c>
      <c r="Q22" s="999">
        <v>0</v>
      </c>
      <c r="R22" s="999">
        <v>1.6799999999999999E-2</v>
      </c>
      <c r="S22" s="999">
        <v>1.18E-2</v>
      </c>
      <c r="T22" s="999">
        <v>0</v>
      </c>
      <c r="U22" s="999">
        <v>1.5800000000000002E-2</v>
      </c>
      <c r="V22" s="993">
        <v>1.3299999999999999E-2</v>
      </c>
      <c r="W22" s="999">
        <v>1.32E-2</v>
      </c>
      <c r="X22" s="999">
        <v>9.4000000000000004E-3</v>
      </c>
      <c r="Y22" s="994">
        <v>8.6999999999999994E-3</v>
      </c>
      <c r="Z22" s="999">
        <v>5.1999999999999998E-3</v>
      </c>
      <c r="AA22" s="999">
        <v>6.4999999999999997E-3</v>
      </c>
      <c r="AB22" s="999">
        <v>4.4299999999999999E-2</v>
      </c>
      <c r="AC22" s="995">
        <v>5.7000000000000002E-3</v>
      </c>
      <c r="AD22" s="999">
        <v>4.0000000000000001E-3</v>
      </c>
      <c r="AE22" s="999">
        <v>7.4999999999999997E-3</v>
      </c>
      <c r="AF22" s="999">
        <v>6.6E-3</v>
      </c>
      <c r="AG22" s="999">
        <v>0</v>
      </c>
      <c r="AH22" s="996">
        <v>1.26E-2</v>
      </c>
      <c r="AI22" s="999">
        <v>9.7999999999999997E-3</v>
      </c>
      <c r="AJ22" s="997">
        <v>3.7000000000000002E-3</v>
      </c>
    </row>
    <row r="23" spans="1:36" ht="14">
      <c r="A23" s="4" t="s">
        <v>143</v>
      </c>
      <c r="B23" s="899">
        <v>49</v>
      </c>
      <c r="C23" s="900">
        <v>38</v>
      </c>
      <c r="D23" s="892">
        <v>11</v>
      </c>
      <c r="E23" s="900">
        <v>11</v>
      </c>
      <c r="F23" s="900">
        <v>10</v>
      </c>
      <c r="G23" s="900">
        <v>8</v>
      </c>
      <c r="H23" s="900">
        <v>9</v>
      </c>
      <c r="I23" s="900">
        <v>4</v>
      </c>
      <c r="J23" s="893">
        <v>8</v>
      </c>
      <c r="K23" s="900">
        <v>8</v>
      </c>
      <c r="L23" s="900">
        <v>5</v>
      </c>
      <c r="M23" s="900">
        <v>3</v>
      </c>
      <c r="N23" s="900">
        <v>0</v>
      </c>
      <c r="O23" s="900">
        <v>1</v>
      </c>
      <c r="P23" s="900">
        <v>4</v>
      </c>
      <c r="Q23" s="900">
        <v>1</v>
      </c>
      <c r="R23" s="900">
        <v>8</v>
      </c>
      <c r="S23" s="900">
        <v>1</v>
      </c>
      <c r="T23" s="900">
        <v>5</v>
      </c>
      <c r="U23" s="900">
        <v>3</v>
      </c>
      <c r="V23" s="894">
        <v>11</v>
      </c>
      <c r="W23" s="900">
        <v>17</v>
      </c>
      <c r="X23" s="900">
        <v>10</v>
      </c>
      <c r="Y23" s="895">
        <v>16</v>
      </c>
      <c r="Z23" s="900">
        <v>22</v>
      </c>
      <c r="AA23" s="900">
        <v>6</v>
      </c>
      <c r="AB23" s="900">
        <v>10</v>
      </c>
      <c r="AC23" s="896">
        <v>11</v>
      </c>
      <c r="AD23" s="900">
        <v>10</v>
      </c>
      <c r="AE23" s="900">
        <v>15</v>
      </c>
      <c r="AF23" s="900">
        <v>0</v>
      </c>
      <c r="AG23" s="900">
        <v>0</v>
      </c>
      <c r="AH23" s="897">
        <v>1</v>
      </c>
      <c r="AI23" s="900">
        <v>14</v>
      </c>
      <c r="AJ23" s="898">
        <v>9</v>
      </c>
    </row>
    <row r="24" spans="1:36" ht="14">
      <c r="A24" s="4" t="s">
        <v>138</v>
      </c>
      <c r="B24" s="1007">
        <v>4.7699999999999999E-2</v>
      </c>
      <c r="C24" s="1008">
        <v>7.17E-2</v>
      </c>
      <c r="D24" s="1000">
        <v>2.2499999999999999E-2</v>
      </c>
      <c r="E24" s="1008">
        <v>9.4600000000000004E-2</v>
      </c>
      <c r="F24" s="1008">
        <v>5.7200000000000001E-2</v>
      </c>
      <c r="G24" s="1008">
        <v>4.7E-2</v>
      </c>
      <c r="H24" s="1008">
        <v>4.6100000000000002E-2</v>
      </c>
      <c r="I24" s="1008">
        <v>2.87E-2</v>
      </c>
      <c r="J24" s="1001">
        <v>3.2199999999999999E-2</v>
      </c>
      <c r="K24" s="1008">
        <v>7.9799999999999996E-2</v>
      </c>
      <c r="L24" s="1008">
        <v>7.1900000000000006E-2</v>
      </c>
      <c r="M24" s="1008">
        <v>2.2499999999999999E-2</v>
      </c>
      <c r="N24" s="1008">
        <v>0</v>
      </c>
      <c r="O24" s="1008">
        <v>1.03E-2</v>
      </c>
      <c r="P24" s="1008">
        <v>0.1246</v>
      </c>
      <c r="Q24" s="1008">
        <v>1.01E-2</v>
      </c>
      <c r="R24" s="1008">
        <v>5.6300000000000003E-2</v>
      </c>
      <c r="S24" s="1008">
        <v>1.24E-2</v>
      </c>
      <c r="T24" s="1008">
        <v>0.1047</v>
      </c>
      <c r="U24" s="1008">
        <v>2.9499999999999998E-2</v>
      </c>
      <c r="V24" s="1002">
        <v>0.12570000000000001</v>
      </c>
      <c r="W24" s="1008">
        <v>6.0600000000000001E-2</v>
      </c>
      <c r="X24" s="1008">
        <v>2.9000000000000001E-2</v>
      </c>
      <c r="Y24" s="1003">
        <v>4.6899999999999997E-2</v>
      </c>
      <c r="Z24" s="1008">
        <v>5.8900000000000001E-2</v>
      </c>
      <c r="AA24" s="1008">
        <v>2.4899999999999999E-2</v>
      </c>
      <c r="AB24" s="1008">
        <v>7.6399999999999996E-2</v>
      </c>
      <c r="AC24" s="1004">
        <v>4.0500000000000001E-2</v>
      </c>
      <c r="AD24" s="1008">
        <v>2.7699999999999999E-2</v>
      </c>
      <c r="AE24" s="1008">
        <v>4.3499999999999997E-2</v>
      </c>
      <c r="AF24" s="1008">
        <v>6.3E-3</v>
      </c>
      <c r="AG24" s="1008">
        <v>0</v>
      </c>
      <c r="AH24" s="1005">
        <v>2.2700000000000001E-2</v>
      </c>
      <c r="AI24" s="1008">
        <v>3.3099999999999997E-2</v>
      </c>
      <c r="AJ24" s="1006">
        <v>2.2800000000000001E-2</v>
      </c>
    </row>
    <row r="25" spans="1:36" ht="14">
      <c r="A25" s="4" t="s">
        <v>144</v>
      </c>
      <c r="B25" s="908">
        <v>24</v>
      </c>
      <c r="C25" s="909">
        <v>16</v>
      </c>
      <c r="D25" s="901">
        <v>7</v>
      </c>
      <c r="E25" s="909">
        <v>11</v>
      </c>
      <c r="F25" s="909">
        <v>5</v>
      </c>
      <c r="G25" s="909">
        <v>3</v>
      </c>
      <c r="H25" s="909">
        <v>0</v>
      </c>
      <c r="I25" s="909">
        <v>5</v>
      </c>
      <c r="J25" s="902">
        <v>1</v>
      </c>
      <c r="K25" s="909">
        <v>3</v>
      </c>
      <c r="L25" s="909">
        <v>0</v>
      </c>
      <c r="M25" s="909">
        <v>8</v>
      </c>
      <c r="N25" s="909">
        <v>0</v>
      </c>
      <c r="O25" s="909">
        <v>2</v>
      </c>
      <c r="P25" s="909">
        <v>0</v>
      </c>
      <c r="Q25" s="909">
        <v>3</v>
      </c>
      <c r="R25" s="909">
        <v>2</v>
      </c>
      <c r="S25" s="909">
        <v>2</v>
      </c>
      <c r="T25" s="909">
        <v>0</v>
      </c>
      <c r="U25" s="909">
        <v>2</v>
      </c>
      <c r="V25" s="903">
        <v>3</v>
      </c>
      <c r="W25" s="909">
        <v>8</v>
      </c>
      <c r="X25" s="909">
        <v>6</v>
      </c>
      <c r="Y25" s="904">
        <v>5</v>
      </c>
      <c r="Z25" s="909">
        <v>9</v>
      </c>
      <c r="AA25" s="909">
        <v>9</v>
      </c>
      <c r="AB25" s="909">
        <v>2</v>
      </c>
      <c r="AC25" s="905">
        <v>4</v>
      </c>
      <c r="AD25" s="909">
        <v>3</v>
      </c>
      <c r="AE25" s="909">
        <v>12</v>
      </c>
      <c r="AF25" s="909">
        <v>0</v>
      </c>
      <c r="AG25" s="909">
        <v>1</v>
      </c>
      <c r="AH25" s="906">
        <v>1</v>
      </c>
      <c r="AI25" s="909">
        <v>3</v>
      </c>
      <c r="AJ25" s="907">
        <v>15</v>
      </c>
    </row>
    <row r="26" spans="1:36" ht="14">
      <c r="A26" s="4" t="s">
        <v>138</v>
      </c>
      <c r="B26" s="1016">
        <v>2.3400000000000001E-2</v>
      </c>
      <c r="C26" s="1017">
        <v>3.15E-2</v>
      </c>
      <c r="D26" s="1009">
        <v>1.49E-2</v>
      </c>
      <c r="E26" s="1017">
        <v>9.3299999999999994E-2</v>
      </c>
      <c r="F26" s="1017">
        <v>3.0499999999999999E-2</v>
      </c>
      <c r="G26" s="1017">
        <v>1.5599999999999999E-2</v>
      </c>
      <c r="H26" s="1017">
        <v>0</v>
      </c>
      <c r="I26" s="1017">
        <v>3.15E-2</v>
      </c>
      <c r="J26" s="1010">
        <v>3.3E-3</v>
      </c>
      <c r="K26" s="1017">
        <v>2.6599999999999999E-2</v>
      </c>
      <c r="L26" s="1017">
        <v>0</v>
      </c>
      <c r="M26" s="1017">
        <v>5.8599999999999999E-2</v>
      </c>
      <c r="N26" s="1017">
        <v>0</v>
      </c>
      <c r="O26" s="1017">
        <v>1.77E-2</v>
      </c>
      <c r="P26" s="1017">
        <v>0</v>
      </c>
      <c r="Q26" s="1017">
        <v>3.9800000000000002E-2</v>
      </c>
      <c r="R26" s="1017">
        <v>1.5100000000000001E-2</v>
      </c>
      <c r="S26" s="1017">
        <v>2.1299999999999999E-2</v>
      </c>
      <c r="T26" s="1017">
        <v>0</v>
      </c>
      <c r="U26" s="1017">
        <v>1.78E-2</v>
      </c>
      <c r="V26" s="1011">
        <v>3.0599999999999999E-2</v>
      </c>
      <c r="W26" s="1017">
        <v>2.7400000000000001E-2</v>
      </c>
      <c r="X26" s="1017">
        <v>1.7600000000000001E-2</v>
      </c>
      <c r="Y26" s="1012">
        <v>1.3299999999999999E-2</v>
      </c>
      <c r="Z26" s="1017">
        <v>2.5000000000000001E-2</v>
      </c>
      <c r="AA26" s="1017">
        <v>3.7999999999999999E-2</v>
      </c>
      <c r="AB26" s="1017">
        <v>1.2E-2</v>
      </c>
      <c r="AC26" s="1013">
        <v>1.35E-2</v>
      </c>
      <c r="AD26" s="1017">
        <v>8.9999999999999993E-3</v>
      </c>
      <c r="AE26" s="1017">
        <v>3.5499999999999997E-2</v>
      </c>
      <c r="AF26" s="1017">
        <v>0</v>
      </c>
      <c r="AG26" s="1017">
        <v>3.39E-2</v>
      </c>
      <c r="AH26" s="1014">
        <v>1.23E-2</v>
      </c>
      <c r="AI26" s="1017">
        <v>8.0000000000000002E-3</v>
      </c>
      <c r="AJ26" s="1015">
        <v>3.6499999999999998E-2</v>
      </c>
    </row>
    <row r="27" spans="1:36" ht="14">
      <c r="A27" s="4" t="s">
        <v>145</v>
      </c>
      <c r="B27" s="917">
        <v>26</v>
      </c>
      <c r="C27" s="918">
        <v>19</v>
      </c>
      <c r="D27" s="910">
        <v>6</v>
      </c>
      <c r="E27" s="918">
        <v>4</v>
      </c>
      <c r="F27" s="918">
        <v>10</v>
      </c>
      <c r="G27" s="918">
        <v>8</v>
      </c>
      <c r="H27" s="918">
        <v>0</v>
      </c>
      <c r="I27" s="918">
        <v>1</v>
      </c>
      <c r="J27" s="911">
        <v>3</v>
      </c>
      <c r="K27" s="918">
        <v>5</v>
      </c>
      <c r="L27" s="918">
        <v>2</v>
      </c>
      <c r="M27" s="918">
        <v>5</v>
      </c>
      <c r="N27" s="918">
        <v>1</v>
      </c>
      <c r="O27" s="918">
        <v>0</v>
      </c>
      <c r="P27" s="918">
        <v>0</v>
      </c>
      <c r="Q27" s="918">
        <v>1</v>
      </c>
      <c r="R27" s="918">
        <v>2</v>
      </c>
      <c r="S27" s="918">
        <v>4</v>
      </c>
      <c r="T27" s="918">
        <v>1</v>
      </c>
      <c r="U27" s="918">
        <v>1</v>
      </c>
      <c r="V27" s="912">
        <v>1</v>
      </c>
      <c r="W27" s="918">
        <v>9</v>
      </c>
      <c r="X27" s="918">
        <v>3</v>
      </c>
      <c r="Y27" s="913">
        <v>14</v>
      </c>
      <c r="Z27" s="918">
        <v>8</v>
      </c>
      <c r="AA27" s="918">
        <v>9</v>
      </c>
      <c r="AB27" s="918">
        <v>2</v>
      </c>
      <c r="AC27" s="914">
        <v>7</v>
      </c>
      <c r="AD27" s="918">
        <v>6</v>
      </c>
      <c r="AE27" s="918">
        <v>14</v>
      </c>
      <c r="AF27" s="918">
        <v>1</v>
      </c>
      <c r="AG27" s="918">
        <v>0</v>
      </c>
      <c r="AH27" s="915">
        <v>0</v>
      </c>
      <c r="AI27" s="918">
        <v>7</v>
      </c>
      <c r="AJ27" s="916">
        <v>12</v>
      </c>
    </row>
    <row r="28" spans="1:36" ht="14">
      <c r="A28" s="4" t="s">
        <v>138</v>
      </c>
      <c r="B28" s="1025">
        <v>2.52E-2</v>
      </c>
      <c r="C28" s="1026">
        <v>3.7199999999999997E-2</v>
      </c>
      <c r="D28" s="1018">
        <v>1.2500000000000001E-2</v>
      </c>
      <c r="E28" s="1026">
        <v>3.1899999999999998E-2</v>
      </c>
      <c r="F28" s="1026">
        <v>5.8000000000000003E-2</v>
      </c>
      <c r="G28" s="1026">
        <v>5.11E-2</v>
      </c>
      <c r="H28" s="1026">
        <v>0</v>
      </c>
      <c r="I28" s="1026">
        <v>7.1999999999999998E-3</v>
      </c>
      <c r="J28" s="1019">
        <v>1.12E-2</v>
      </c>
      <c r="K28" s="1026">
        <v>5.7599999999999998E-2</v>
      </c>
      <c r="L28" s="1026">
        <v>3.3399999999999999E-2</v>
      </c>
      <c r="M28" s="1026">
        <v>4.0300000000000002E-2</v>
      </c>
      <c r="N28" s="1026">
        <v>3.5900000000000001E-2</v>
      </c>
      <c r="O28" s="1026">
        <v>4.1000000000000003E-3</v>
      </c>
      <c r="P28" s="1026">
        <v>0</v>
      </c>
      <c r="Q28" s="1026">
        <v>1.43E-2</v>
      </c>
      <c r="R28" s="1026">
        <v>1.21E-2</v>
      </c>
      <c r="S28" s="1026">
        <v>4.5999999999999999E-2</v>
      </c>
      <c r="T28" s="1026">
        <v>2.01E-2</v>
      </c>
      <c r="U28" s="1026">
        <v>1.1599999999999999E-2</v>
      </c>
      <c r="V28" s="1020">
        <v>1.7600000000000001E-2</v>
      </c>
      <c r="W28" s="1026">
        <v>3.2199999999999999E-2</v>
      </c>
      <c r="X28" s="1026">
        <v>8.6E-3</v>
      </c>
      <c r="Y28" s="1021">
        <v>0.04</v>
      </c>
      <c r="Z28" s="1026">
        <v>2.3E-2</v>
      </c>
      <c r="AA28" s="1026">
        <v>3.5700000000000003E-2</v>
      </c>
      <c r="AB28" s="1026">
        <v>1.3899999999999999E-2</v>
      </c>
      <c r="AC28" s="1022">
        <v>2.3599999999999999E-2</v>
      </c>
      <c r="AD28" s="1026">
        <v>1.6899999999999998E-2</v>
      </c>
      <c r="AE28" s="1026">
        <v>4.2799999999999998E-2</v>
      </c>
      <c r="AF28" s="1026">
        <v>1.52E-2</v>
      </c>
      <c r="AG28" s="1026">
        <v>0</v>
      </c>
      <c r="AH28" s="1023">
        <v>3.3999999999999998E-3</v>
      </c>
      <c r="AI28" s="1026">
        <v>1.61E-2</v>
      </c>
      <c r="AJ28" s="1024">
        <v>2.9899999999999999E-2</v>
      </c>
    </row>
    <row r="29" spans="1:36" ht="14">
      <c r="A29" s="4" t="s">
        <v>146</v>
      </c>
      <c r="B29" s="926">
        <v>56</v>
      </c>
      <c r="C29" s="927">
        <v>27</v>
      </c>
      <c r="D29" s="919">
        <v>29</v>
      </c>
      <c r="E29" s="927">
        <v>11</v>
      </c>
      <c r="F29" s="927">
        <v>14</v>
      </c>
      <c r="G29" s="927">
        <v>15</v>
      </c>
      <c r="H29" s="927">
        <v>10</v>
      </c>
      <c r="I29" s="927">
        <v>4</v>
      </c>
      <c r="J29" s="920">
        <v>3</v>
      </c>
      <c r="K29" s="927">
        <v>2</v>
      </c>
      <c r="L29" s="927">
        <v>5</v>
      </c>
      <c r="M29" s="927">
        <v>12</v>
      </c>
      <c r="N29" s="927">
        <v>0</v>
      </c>
      <c r="O29" s="927">
        <v>5</v>
      </c>
      <c r="P29" s="927">
        <v>0</v>
      </c>
      <c r="Q29" s="927">
        <v>4</v>
      </c>
      <c r="R29" s="927">
        <v>8</v>
      </c>
      <c r="S29" s="927">
        <v>4</v>
      </c>
      <c r="T29" s="927">
        <v>0</v>
      </c>
      <c r="U29" s="927">
        <v>10</v>
      </c>
      <c r="V29" s="921">
        <v>5</v>
      </c>
      <c r="W29" s="927">
        <v>12</v>
      </c>
      <c r="X29" s="927">
        <v>16</v>
      </c>
      <c r="Y29" s="922">
        <v>22</v>
      </c>
      <c r="Z29" s="927">
        <v>19</v>
      </c>
      <c r="AA29" s="927">
        <v>13</v>
      </c>
      <c r="AB29" s="927">
        <v>9</v>
      </c>
      <c r="AC29" s="923">
        <v>16</v>
      </c>
      <c r="AD29" s="927">
        <v>17</v>
      </c>
      <c r="AE29" s="927">
        <v>24</v>
      </c>
      <c r="AF29" s="927">
        <v>2</v>
      </c>
      <c r="AG29" s="927">
        <v>2</v>
      </c>
      <c r="AH29" s="924">
        <v>3</v>
      </c>
      <c r="AI29" s="927">
        <v>17</v>
      </c>
      <c r="AJ29" s="925">
        <v>26</v>
      </c>
    </row>
    <row r="30" spans="1:36" ht="14">
      <c r="A30" s="4" t="s">
        <v>138</v>
      </c>
      <c r="B30" s="1034">
        <v>5.5300000000000002E-2</v>
      </c>
      <c r="C30" s="1035">
        <v>5.2400000000000002E-2</v>
      </c>
      <c r="D30" s="1027">
        <v>5.8400000000000001E-2</v>
      </c>
      <c r="E30" s="1035">
        <v>9.5299999999999996E-2</v>
      </c>
      <c r="F30" s="1035">
        <v>8.3199999999999996E-2</v>
      </c>
      <c r="G30" s="1035">
        <v>8.8700000000000001E-2</v>
      </c>
      <c r="H30" s="1035">
        <v>5.21E-2</v>
      </c>
      <c r="I30" s="1035">
        <v>2.6800000000000001E-2</v>
      </c>
      <c r="J30" s="1028">
        <v>1.3100000000000001E-2</v>
      </c>
      <c r="K30" s="1035">
        <v>2.53E-2</v>
      </c>
      <c r="L30" s="1035">
        <v>6.25E-2</v>
      </c>
      <c r="M30" s="1035">
        <v>8.8999999999999996E-2</v>
      </c>
      <c r="N30" s="1035">
        <v>0</v>
      </c>
      <c r="O30" s="1035">
        <v>4.6100000000000002E-2</v>
      </c>
      <c r="P30" s="1035">
        <v>0</v>
      </c>
      <c r="Q30" s="1035">
        <v>4.3200000000000002E-2</v>
      </c>
      <c r="R30" s="1035">
        <v>6.08E-2</v>
      </c>
      <c r="S30" s="1035">
        <v>4.9700000000000001E-2</v>
      </c>
      <c r="T30" s="1035">
        <v>8.5000000000000006E-3</v>
      </c>
      <c r="U30" s="1035">
        <v>0.1152</v>
      </c>
      <c r="V30" s="1029">
        <v>6.1100000000000002E-2</v>
      </c>
      <c r="W30" s="1035">
        <v>4.2500000000000003E-2</v>
      </c>
      <c r="X30" s="1035">
        <v>4.7800000000000002E-2</v>
      </c>
      <c r="Y30" s="1030">
        <v>6.4600000000000005E-2</v>
      </c>
      <c r="Z30" s="1035">
        <v>5.16E-2</v>
      </c>
      <c r="AA30" s="1035">
        <v>5.11E-2</v>
      </c>
      <c r="AB30" s="1035">
        <v>7.0300000000000001E-2</v>
      </c>
      <c r="AC30" s="1031">
        <v>5.7099999999999998E-2</v>
      </c>
      <c r="AD30" s="1035">
        <v>4.65E-2</v>
      </c>
      <c r="AE30" s="1035">
        <v>7.0599999999999996E-2</v>
      </c>
      <c r="AF30" s="1035">
        <v>3.4299999999999997E-2</v>
      </c>
      <c r="AG30" s="1035">
        <v>8.5599999999999996E-2</v>
      </c>
      <c r="AH30" s="1032">
        <v>4.41E-2</v>
      </c>
      <c r="AI30" s="1035">
        <v>3.9899999999999998E-2</v>
      </c>
      <c r="AJ30" s="1033">
        <v>6.2899999999999998E-2</v>
      </c>
    </row>
    <row r="31" spans="1:36" ht="14">
      <c r="A31" s="4" t="s">
        <v>147</v>
      </c>
      <c r="B31" s="935">
        <v>53</v>
      </c>
      <c r="C31" s="936">
        <v>24</v>
      </c>
      <c r="D31" s="928">
        <v>29</v>
      </c>
      <c r="E31" s="936">
        <v>8</v>
      </c>
      <c r="F31" s="936">
        <v>12</v>
      </c>
      <c r="G31" s="936">
        <v>10</v>
      </c>
      <c r="H31" s="936">
        <v>6</v>
      </c>
      <c r="I31" s="936">
        <v>9</v>
      </c>
      <c r="J31" s="929">
        <v>8</v>
      </c>
      <c r="K31" s="936">
        <v>8</v>
      </c>
      <c r="L31" s="936">
        <v>6</v>
      </c>
      <c r="M31" s="936">
        <v>14</v>
      </c>
      <c r="N31" s="936">
        <v>1</v>
      </c>
      <c r="O31" s="936">
        <v>5</v>
      </c>
      <c r="P31" s="936">
        <v>1</v>
      </c>
      <c r="Q31" s="936">
        <v>5</v>
      </c>
      <c r="R31" s="936">
        <v>5</v>
      </c>
      <c r="S31" s="936">
        <v>3</v>
      </c>
      <c r="T31" s="936">
        <v>0</v>
      </c>
      <c r="U31" s="936">
        <v>2</v>
      </c>
      <c r="V31" s="930">
        <v>2</v>
      </c>
      <c r="W31" s="936">
        <v>15</v>
      </c>
      <c r="X31" s="936">
        <v>15</v>
      </c>
      <c r="Y31" s="931">
        <v>20</v>
      </c>
      <c r="Z31" s="936">
        <v>8</v>
      </c>
      <c r="AA31" s="936">
        <v>12</v>
      </c>
      <c r="AB31" s="936">
        <v>6</v>
      </c>
      <c r="AC31" s="932">
        <v>27</v>
      </c>
      <c r="AD31" s="936">
        <v>14</v>
      </c>
      <c r="AE31" s="936">
        <v>24</v>
      </c>
      <c r="AF31" s="936">
        <v>8</v>
      </c>
      <c r="AG31" s="936">
        <v>2</v>
      </c>
      <c r="AH31" s="933">
        <v>2</v>
      </c>
      <c r="AI31" s="936">
        <v>19</v>
      </c>
      <c r="AJ31" s="934">
        <v>28</v>
      </c>
    </row>
    <row r="32" spans="1:36" ht="14">
      <c r="A32" s="4" t="s">
        <v>138</v>
      </c>
      <c r="B32" s="1043">
        <v>5.21E-2</v>
      </c>
      <c r="C32" s="1044">
        <v>4.5499999999999999E-2</v>
      </c>
      <c r="D32" s="1036">
        <v>5.91E-2</v>
      </c>
      <c r="E32" s="1044">
        <v>7.4300000000000005E-2</v>
      </c>
      <c r="F32" s="1044">
        <v>6.7299999999999999E-2</v>
      </c>
      <c r="G32" s="1044">
        <v>6.0699999999999997E-2</v>
      </c>
      <c r="H32" s="1044">
        <v>3.4200000000000001E-2</v>
      </c>
      <c r="I32" s="1044">
        <v>6.1699999999999998E-2</v>
      </c>
      <c r="J32" s="1037">
        <v>3.2300000000000002E-2</v>
      </c>
      <c r="K32" s="1044">
        <v>8.0299999999999996E-2</v>
      </c>
      <c r="L32" s="1044">
        <v>8.8200000000000001E-2</v>
      </c>
      <c r="M32" s="1044">
        <v>0.1027</v>
      </c>
      <c r="N32" s="1044">
        <v>1.9300000000000001E-2</v>
      </c>
      <c r="O32" s="1044">
        <v>4.7500000000000001E-2</v>
      </c>
      <c r="P32" s="1044">
        <v>3.2000000000000001E-2</v>
      </c>
      <c r="Q32" s="1044">
        <v>5.7200000000000001E-2</v>
      </c>
      <c r="R32" s="1044">
        <v>3.9300000000000002E-2</v>
      </c>
      <c r="S32" s="1044">
        <v>3.9300000000000002E-2</v>
      </c>
      <c r="T32" s="1044">
        <v>0</v>
      </c>
      <c r="U32" s="1044">
        <v>2.7E-2</v>
      </c>
      <c r="V32" s="1038">
        <v>2.46E-2</v>
      </c>
      <c r="W32" s="1044">
        <v>5.2600000000000001E-2</v>
      </c>
      <c r="X32" s="1044">
        <v>4.5499999999999999E-2</v>
      </c>
      <c r="Y32" s="1039">
        <v>6.0100000000000001E-2</v>
      </c>
      <c r="Z32" s="1044">
        <v>2.0799999999999999E-2</v>
      </c>
      <c r="AA32" s="1044">
        <v>4.9700000000000001E-2</v>
      </c>
      <c r="AB32" s="1044">
        <v>4.7199999999999999E-2</v>
      </c>
      <c r="AC32" s="1040">
        <v>9.7299999999999998E-2</v>
      </c>
      <c r="AD32" s="1044">
        <v>3.85E-2</v>
      </c>
      <c r="AE32" s="1044">
        <v>7.0900000000000005E-2</v>
      </c>
      <c r="AF32" s="1044">
        <v>0.1212</v>
      </c>
      <c r="AG32" s="1044">
        <v>6.5699999999999995E-2</v>
      </c>
      <c r="AH32" s="1041">
        <v>2.6800000000000001E-2</v>
      </c>
      <c r="AI32" s="1044">
        <v>4.4499999999999998E-2</v>
      </c>
      <c r="AJ32" s="1042">
        <v>6.83E-2</v>
      </c>
    </row>
    <row r="33" spans="1:36" ht="14">
      <c r="A33" s="4" t="s">
        <v>148</v>
      </c>
      <c r="B33" s="944">
        <v>700</v>
      </c>
      <c r="C33" s="945">
        <v>341</v>
      </c>
      <c r="D33" s="937">
        <v>359</v>
      </c>
      <c r="E33" s="945">
        <v>50</v>
      </c>
      <c r="F33" s="945">
        <v>90</v>
      </c>
      <c r="G33" s="945">
        <v>103</v>
      </c>
      <c r="H33" s="945">
        <v>140</v>
      </c>
      <c r="I33" s="945">
        <v>113</v>
      </c>
      <c r="J33" s="938">
        <v>203</v>
      </c>
      <c r="K33" s="945">
        <v>57</v>
      </c>
      <c r="L33" s="945">
        <v>42</v>
      </c>
      <c r="M33" s="945">
        <v>76</v>
      </c>
      <c r="N33" s="945">
        <v>32</v>
      </c>
      <c r="O33" s="945">
        <v>85</v>
      </c>
      <c r="P33" s="945">
        <v>23</v>
      </c>
      <c r="Q33" s="945">
        <v>68</v>
      </c>
      <c r="R33" s="945">
        <v>100</v>
      </c>
      <c r="S33" s="945">
        <v>66</v>
      </c>
      <c r="T33" s="945">
        <v>36</v>
      </c>
      <c r="U33" s="945">
        <v>63</v>
      </c>
      <c r="V33" s="939">
        <v>51</v>
      </c>
      <c r="W33" s="945">
        <v>171</v>
      </c>
      <c r="X33" s="945">
        <v>265</v>
      </c>
      <c r="Y33" s="940">
        <v>235</v>
      </c>
      <c r="Z33" s="945">
        <v>243</v>
      </c>
      <c r="AA33" s="945">
        <v>174</v>
      </c>
      <c r="AB33" s="945">
        <v>85</v>
      </c>
      <c r="AC33" s="941">
        <v>198</v>
      </c>
      <c r="AD33" s="945">
        <v>293</v>
      </c>
      <c r="AE33" s="945">
        <v>230</v>
      </c>
      <c r="AF33" s="945">
        <v>46</v>
      </c>
      <c r="AG33" s="945">
        <v>19</v>
      </c>
      <c r="AH33" s="942">
        <v>50</v>
      </c>
      <c r="AI33" s="945">
        <v>347</v>
      </c>
      <c r="AJ33" s="943">
        <v>301</v>
      </c>
    </row>
    <row r="34" spans="1:36" ht="14">
      <c r="A34" s="8" t="s">
        <v>138</v>
      </c>
      <c r="B34" s="1053">
        <v>0.68540000000000001</v>
      </c>
      <c r="C34" s="1052">
        <v>0.65169999999999995</v>
      </c>
      <c r="D34" s="1045">
        <v>0.7208</v>
      </c>
      <c r="E34" s="1052">
        <v>0.44390000000000002</v>
      </c>
      <c r="F34" s="1052">
        <v>0.52559999999999996</v>
      </c>
      <c r="G34" s="1052">
        <v>0.62460000000000004</v>
      </c>
      <c r="H34" s="1052">
        <v>0.75739999999999996</v>
      </c>
      <c r="I34" s="1052">
        <v>0.75470000000000004</v>
      </c>
      <c r="J34" s="1046">
        <v>0.85899999999999999</v>
      </c>
      <c r="K34" s="1052">
        <v>0.60329999999999995</v>
      </c>
      <c r="L34" s="1052">
        <v>0.57330000000000003</v>
      </c>
      <c r="M34" s="1052">
        <v>0.57120000000000004</v>
      </c>
      <c r="N34" s="1052">
        <v>0.75649999999999995</v>
      </c>
      <c r="O34" s="1052">
        <v>0.75890000000000002</v>
      </c>
      <c r="P34" s="1052">
        <v>0.81299999999999994</v>
      </c>
      <c r="Q34" s="1052">
        <v>0.78710000000000002</v>
      </c>
      <c r="R34" s="1052">
        <v>0.71409999999999996</v>
      </c>
      <c r="S34" s="1052">
        <v>0.752</v>
      </c>
      <c r="T34" s="1052">
        <v>0.72719999999999996</v>
      </c>
      <c r="U34" s="1052">
        <v>0.70540000000000003</v>
      </c>
      <c r="V34" s="1047">
        <v>0.60950000000000004</v>
      </c>
      <c r="W34" s="1052">
        <v>0.59560000000000002</v>
      </c>
      <c r="X34" s="1052">
        <v>0.78369999999999995</v>
      </c>
      <c r="Y34" s="1048">
        <v>0.69340000000000002</v>
      </c>
      <c r="Z34" s="1052">
        <v>0.66369999999999996</v>
      </c>
      <c r="AA34" s="1052">
        <v>0.69769999999999999</v>
      </c>
      <c r="AB34" s="1052">
        <v>0.67720000000000002</v>
      </c>
      <c r="AC34" s="1049">
        <v>0.70620000000000005</v>
      </c>
      <c r="AD34" s="1052">
        <v>0.81620000000000004</v>
      </c>
      <c r="AE34" s="1052">
        <v>0.68069999999999997</v>
      </c>
      <c r="AF34" s="1052">
        <v>0.73109999999999997</v>
      </c>
      <c r="AG34" s="1052">
        <v>0.74229999999999996</v>
      </c>
      <c r="AH34" s="1050">
        <v>0.78869999999999996</v>
      </c>
      <c r="AI34" s="1052">
        <v>0.79400000000000004</v>
      </c>
      <c r="AJ34" s="1051">
        <v>0.73580000000000001</v>
      </c>
    </row>
    <row r="35" spans="1:36" ht="14">
      <c r="A35" s="4" t="s">
        <v>149</v>
      </c>
      <c r="B35" s="953">
        <v>1021</v>
      </c>
      <c r="C35" s="954">
        <v>523</v>
      </c>
      <c r="D35" s="946">
        <v>498</v>
      </c>
      <c r="E35" s="954">
        <v>113</v>
      </c>
      <c r="F35" s="954">
        <v>172</v>
      </c>
      <c r="G35" s="954">
        <v>165</v>
      </c>
      <c r="H35" s="954">
        <v>185</v>
      </c>
      <c r="I35" s="954">
        <v>150</v>
      </c>
      <c r="J35" s="947">
        <v>237</v>
      </c>
      <c r="K35" s="954">
        <v>95</v>
      </c>
      <c r="L35" s="954">
        <v>74</v>
      </c>
      <c r="M35" s="954">
        <v>134</v>
      </c>
      <c r="N35" s="954">
        <v>42</v>
      </c>
      <c r="O35" s="954">
        <v>112</v>
      </c>
      <c r="P35" s="954">
        <v>28</v>
      </c>
      <c r="Q35" s="954">
        <v>86</v>
      </c>
      <c r="R35" s="954">
        <v>140</v>
      </c>
      <c r="S35" s="954">
        <v>87</v>
      </c>
      <c r="T35" s="954">
        <v>49</v>
      </c>
      <c r="U35" s="954">
        <v>89</v>
      </c>
      <c r="V35" s="948">
        <v>84</v>
      </c>
      <c r="W35" s="954">
        <v>286</v>
      </c>
      <c r="X35" s="954">
        <v>338</v>
      </c>
      <c r="Y35" s="949">
        <v>339</v>
      </c>
      <c r="Z35" s="954">
        <v>365</v>
      </c>
      <c r="AA35" s="954">
        <v>249</v>
      </c>
      <c r="AB35" s="954">
        <v>126</v>
      </c>
      <c r="AC35" s="950">
        <v>281</v>
      </c>
      <c r="AD35" s="954">
        <v>359</v>
      </c>
      <c r="AE35" s="954">
        <v>338</v>
      </c>
      <c r="AF35" s="954">
        <v>63</v>
      </c>
      <c r="AG35" s="954">
        <v>25</v>
      </c>
      <c r="AH35" s="951">
        <v>63</v>
      </c>
      <c r="AI35" s="954">
        <v>437</v>
      </c>
      <c r="AJ35" s="952">
        <v>409</v>
      </c>
    </row>
    <row r="36" spans="1:36" ht="14">
      <c r="A36" s="8" t="s">
        <v>138</v>
      </c>
      <c r="B36" s="1062">
        <v>1.0001</v>
      </c>
      <c r="C36" s="1061">
        <v>1.0002</v>
      </c>
      <c r="D36" s="1054">
        <v>1</v>
      </c>
      <c r="E36" s="1061">
        <v>0.99990000000000001</v>
      </c>
      <c r="F36" s="1061">
        <v>1.0001</v>
      </c>
      <c r="G36" s="1061">
        <v>0.99990000000000001</v>
      </c>
      <c r="H36" s="1061">
        <v>1</v>
      </c>
      <c r="I36" s="1061">
        <v>0.99990000000000001</v>
      </c>
      <c r="J36" s="1055">
        <v>1</v>
      </c>
      <c r="K36" s="1061">
        <v>0.99990000000000001</v>
      </c>
      <c r="L36" s="1061">
        <v>1.0001</v>
      </c>
      <c r="M36" s="1061">
        <v>1</v>
      </c>
      <c r="N36" s="1061">
        <v>1</v>
      </c>
      <c r="O36" s="1061">
        <v>1</v>
      </c>
      <c r="P36" s="1061">
        <v>1</v>
      </c>
      <c r="Q36" s="1061">
        <v>0.99990000000000001</v>
      </c>
      <c r="R36" s="1061">
        <v>0.99990000000000001</v>
      </c>
      <c r="S36" s="1061">
        <v>0.99980000000000002</v>
      </c>
      <c r="T36" s="1061">
        <v>1</v>
      </c>
      <c r="U36" s="1061">
        <v>1</v>
      </c>
      <c r="V36" s="1056">
        <v>1</v>
      </c>
      <c r="W36" s="1061">
        <v>1.0001</v>
      </c>
      <c r="X36" s="1061">
        <v>1</v>
      </c>
      <c r="Y36" s="1057">
        <v>1</v>
      </c>
      <c r="Z36" s="1061">
        <v>0.99990000000000001</v>
      </c>
      <c r="AA36" s="1061">
        <v>0.99990000000000001</v>
      </c>
      <c r="AB36" s="1061">
        <v>1</v>
      </c>
      <c r="AC36" s="1058">
        <v>1</v>
      </c>
      <c r="AD36" s="1061">
        <v>0.99990000000000001</v>
      </c>
      <c r="AE36" s="1061">
        <v>1.0001</v>
      </c>
      <c r="AF36" s="1061">
        <v>1</v>
      </c>
      <c r="AG36" s="1061">
        <v>1</v>
      </c>
      <c r="AH36" s="1059">
        <v>1</v>
      </c>
      <c r="AI36" s="1061">
        <v>1.0001</v>
      </c>
      <c r="AJ36" s="1060">
        <v>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22"/>
  <sheetViews>
    <sheetView workbookViewId="0"/>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18</v>
      </c>
    </row>
    <row r="6" spans="1:36" ht="42" customHeight="1">
      <c r="A6" s="4056" t="s">
        <v>170</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171</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1178">
        <v>962</v>
      </c>
      <c r="C11" s="1179">
        <v>512</v>
      </c>
      <c r="D11" s="1171">
        <v>450</v>
      </c>
      <c r="E11" s="1179">
        <v>72</v>
      </c>
      <c r="F11" s="1179">
        <v>160</v>
      </c>
      <c r="G11" s="1179">
        <v>146</v>
      </c>
      <c r="H11" s="1179">
        <v>174</v>
      </c>
      <c r="I11" s="1179">
        <v>195</v>
      </c>
      <c r="J11" s="1172">
        <v>215</v>
      </c>
      <c r="K11" s="1179">
        <v>90</v>
      </c>
      <c r="L11" s="1179">
        <v>72</v>
      </c>
      <c r="M11" s="1179">
        <v>98</v>
      </c>
      <c r="N11" s="1179">
        <v>37</v>
      </c>
      <c r="O11" s="1179">
        <v>88</v>
      </c>
      <c r="P11" s="1179">
        <v>10</v>
      </c>
      <c r="Q11" s="1179">
        <v>95</v>
      </c>
      <c r="R11" s="1179">
        <v>139</v>
      </c>
      <c r="S11" s="1179">
        <v>97</v>
      </c>
      <c r="T11" s="1179">
        <v>57</v>
      </c>
      <c r="U11" s="1179">
        <v>98</v>
      </c>
      <c r="V11" s="1173">
        <v>80</v>
      </c>
      <c r="W11" s="1179">
        <v>318</v>
      </c>
      <c r="X11" s="1179">
        <v>344</v>
      </c>
      <c r="Y11" s="1174">
        <v>246</v>
      </c>
      <c r="Z11" s="1179">
        <v>211</v>
      </c>
      <c r="AA11" s="1179">
        <v>255</v>
      </c>
      <c r="AB11" s="1179">
        <v>149</v>
      </c>
      <c r="AC11" s="1175">
        <v>347</v>
      </c>
      <c r="AD11" s="1179">
        <v>360</v>
      </c>
      <c r="AE11" s="1179">
        <v>287</v>
      </c>
      <c r="AF11" s="1179">
        <v>65</v>
      </c>
      <c r="AG11" s="1179">
        <v>26</v>
      </c>
      <c r="AH11" s="1176">
        <v>87</v>
      </c>
      <c r="AI11" s="1179">
        <v>424</v>
      </c>
      <c r="AJ11" s="1177">
        <v>392</v>
      </c>
    </row>
    <row r="12" spans="1:36" ht="14">
      <c r="A12" s="8" t="s">
        <v>136</v>
      </c>
      <c r="B12" s="1080">
        <v>964</v>
      </c>
      <c r="C12" s="1079">
        <v>495</v>
      </c>
      <c r="D12" s="1072">
        <v>469</v>
      </c>
      <c r="E12" s="1079">
        <v>104</v>
      </c>
      <c r="F12" s="1079">
        <v>164</v>
      </c>
      <c r="G12" s="1079">
        <v>157</v>
      </c>
      <c r="H12" s="1079">
        <v>171</v>
      </c>
      <c r="I12" s="1079">
        <v>140</v>
      </c>
      <c r="J12" s="1073">
        <v>228</v>
      </c>
      <c r="K12" s="1079">
        <v>92</v>
      </c>
      <c r="L12" s="1079">
        <v>66</v>
      </c>
      <c r="M12" s="1079">
        <v>128</v>
      </c>
      <c r="N12" s="1079">
        <v>36</v>
      </c>
      <c r="O12" s="1079">
        <v>102</v>
      </c>
      <c r="P12" s="1079">
        <v>27</v>
      </c>
      <c r="Q12" s="1079">
        <v>84</v>
      </c>
      <c r="R12" s="1079">
        <v>134</v>
      </c>
      <c r="S12" s="1079">
        <v>83</v>
      </c>
      <c r="T12" s="1079">
        <v>46</v>
      </c>
      <c r="U12" s="1079">
        <v>85</v>
      </c>
      <c r="V12" s="1074">
        <v>79</v>
      </c>
      <c r="W12" s="1079">
        <v>253</v>
      </c>
      <c r="X12" s="1079">
        <v>328</v>
      </c>
      <c r="Y12" s="1075">
        <v>329</v>
      </c>
      <c r="Z12" s="1079">
        <v>330</v>
      </c>
      <c r="AA12" s="1079">
        <v>237</v>
      </c>
      <c r="AB12" s="1079">
        <v>123</v>
      </c>
      <c r="AC12" s="1076">
        <v>273</v>
      </c>
      <c r="AD12" s="1079">
        <v>349</v>
      </c>
      <c r="AE12" s="1079">
        <v>332</v>
      </c>
      <c r="AF12" s="1079">
        <v>61</v>
      </c>
      <c r="AG12" s="1079">
        <v>23</v>
      </c>
      <c r="AH12" s="1077">
        <v>61</v>
      </c>
      <c r="AI12" s="1079">
        <v>424</v>
      </c>
      <c r="AJ12" s="1078">
        <v>402</v>
      </c>
    </row>
    <row r="13" spans="1:36" ht="14">
      <c r="A13" s="4" t="s">
        <v>133</v>
      </c>
      <c r="B13" s="1088">
        <v>416</v>
      </c>
      <c r="C13" s="1089">
        <v>188</v>
      </c>
      <c r="D13" s="1081">
        <v>228</v>
      </c>
      <c r="E13" s="1089">
        <v>19</v>
      </c>
      <c r="F13" s="1089">
        <v>51</v>
      </c>
      <c r="G13" s="1089">
        <v>61</v>
      </c>
      <c r="H13" s="1089">
        <v>75</v>
      </c>
      <c r="I13" s="1089">
        <v>76</v>
      </c>
      <c r="J13" s="1082">
        <v>135</v>
      </c>
      <c r="K13" s="1089">
        <v>39</v>
      </c>
      <c r="L13" s="1089">
        <v>29</v>
      </c>
      <c r="M13" s="1089">
        <v>45</v>
      </c>
      <c r="N13" s="1089">
        <v>16</v>
      </c>
      <c r="O13" s="1089">
        <v>51</v>
      </c>
      <c r="P13" s="1089">
        <v>17</v>
      </c>
      <c r="Q13" s="1089">
        <v>31</v>
      </c>
      <c r="R13" s="1089">
        <v>62</v>
      </c>
      <c r="S13" s="1089">
        <v>41</v>
      </c>
      <c r="T13" s="1089">
        <v>21</v>
      </c>
      <c r="U13" s="1089">
        <v>41</v>
      </c>
      <c r="V13" s="1083">
        <v>25</v>
      </c>
      <c r="W13" s="1089">
        <v>117</v>
      </c>
      <c r="X13" s="1089">
        <v>159</v>
      </c>
      <c r="Y13" s="1084">
        <v>123</v>
      </c>
      <c r="Z13" s="1089">
        <v>181</v>
      </c>
      <c r="AA13" s="1089">
        <v>95</v>
      </c>
      <c r="AB13" s="1089">
        <v>46</v>
      </c>
      <c r="AC13" s="1085">
        <v>95</v>
      </c>
      <c r="AD13" s="1089">
        <v>212</v>
      </c>
      <c r="AE13" s="1089">
        <v>95</v>
      </c>
      <c r="AF13" s="1089">
        <v>19</v>
      </c>
      <c r="AG13" s="1089">
        <v>6</v>
      </c>
      <c r="AH13" s="1086">
        <v>44</v>
      </c>
      <c r="AI13" s="1089">
        <v>357</v>
      </c>
      <c r="AJ13" s="1087">
        <v>30</v>
      </c>
    </row>
    <row r="14" spans="1:36" ht="14">
      <c r="A14" s="4" t="s">
        <v>138</v>
      </c>
      <c r="B14" s="1133">
        <v>0.43190000000000001</v>
      </c>
      <c r="C14" s="1134">
        <v>0.38019999999999998</v>
      </c>
      <c r="D14" s="1126">
        <v>0.4864</v>
      </c>
      <c r="E14" s="1134">
        <v>0.1817</v>
      </c>
      <c r="F14" s="1134">
        <v>0.31280000000000002</v>
      </c>
      <c r="G14" s="1134">
        <v>0.38669999999999999</v>
      </c>
      <c r="H14" s="1134">
        <v>0.43790000000000001</v>
      </c>
      <c r="I14" s="1134">
        <v>0.53849999999999998</v>
      </c>
      <c r="J14" s="1127">
        <v>0.59179999999999999</v>
      </c>
      <c r="K14" s="1134">
        <v>0.42199999999999999</v>
      </c>
      <c r="L14" s="1134">
        <v>0.44030000000000002</v>
      </c>
      <c r="M14" s="1134">
        <v>0.3523</v>
      </c>
      <c r="N14" s="1134">
        <v>0.43890000000000001</v>
      </c>
      <c r="O14" s="1134">
        <v>0.504</v>
      </c>
      <c r="P14" s="1134">
        <v>0.6048</v>
      </c>
      <c r="Q14" s="1134">
        <v>0.36720000000000003</v>
      </c>
      <c r="R14" s="1134">
        <v>0.46389999999999998</v>
      </c>
      <c r="S14" s="1134">
        <v>0.4899</v>
      </c>
      <c r="T14" s="1134">
        <v>0.44769999999999999</v>
      </c>
      <c r="U14" s="1134">
        <v>0.47420000000000001</v>
      </c>
      <c r="V14" s="1128">
        <v>0.31409999999999999</v>
      </c>
      <c r="W14" s="1134">
        <v>0.45989999999999998</v>
      </c>
      <c r="X14" s="1134">
        <v>0.48459999999999998</v>
      </c>
      <c r="Y14" s="1129">
        <v>0.37369999999999998</v>
      </c>
      <c r="Z14" s="1134">
        <v>0.54679999999999995</v>
      </c>
      <c r="AA14" s="1134">
        <v>0.39889999999999998</v>
      </c>
      <c r="AB14" s="1134">
        <v>0.37290000000000001</v>
      </c>
      <c r="AC14" s="1130">
        <v>0.34820000000000001</v>
      </c>
      <c r="AD14" s="1134">
        <v>0.60650000000000004</v>
      </c>
      <c r="AE14" s="1134">
        <v>0.28770000000000001</v>
      </c>
      <c r="AF14" s="1134">
        <v>0.31180000000000002</v>
      </c>
      <c r="AG14" s="1134">
        <v>0.27389999999999998</v>
      </c>
      <c r="AH14" s="1131">
        <v>0.71960000000000002</v>
      </c>
      <c r="AI14" s="1134">
        <v>0.84389999999999998</v>
      </c>
      <c r="AJ14" s="1132">
        <v>7.3599999999999999E-2</v>
      </c>
    </row>
    <row r="15" spans="1:36" ht="14">
      <c r="A15" s="4" t="s">
        <v>134</v>
      </c>
      <c r="B15" s="1097">
        <v>451</v>
      </c>
      <c r="C15" s="1098">
        <v>245</v>
      </c>
      <c r="D15" s="1090">
        <v>206</v>
      </c>
      <c r="E15" s="1098">
        <v>67</v>
      </c>
      <c r="F15" s="1098">
        <v>97</v>
      </c>
      <c r="G15" s="1098">
        <v>76</v>
      </c>
      <c r="H15" s="1098">
        <v>85</v>
      </c>
      <c r="I15" s="1098">
        <v>56</v>
      </c>
      <c r="J15" s="1091">
        <v>71</v>
      </c>
      <c r="K15" s="1098">
        <v>40</v>
      </c>
      <c r="L15" s="1098">
        <v>29</v>
      </c>
      <c r="M15" s="1098">
        <v>73</v>
      </c>
      <c r="N15" s="1098">
        <v>19</v>
      </c>
      <c r="O15" s="1098">
        <v>42</v>
      </c>
      <c r="P15" s="1098">
        <v>7</v>
      </c>
      <c r="Q15" s="1098">
        <v>47</v>
      </c>
      <c r="R15" s="1098">
        <v>58</v>
      </c>
      <c r="S15" s="1098">
        <v>33</v>
      </c>
      <c r="T15" s="1098">
        <v>19</v>
      </c>
      <c r="U15" s="1098">
        <v>37</v>
      </c>
      <c r="V15" s="1092">
        <v>46</v>
      </c>
      <c r="W15" s="1098">
        <v>111</v>
      </c>
      <c r="X15" s="1098">
        <v>141</v>
      </c>
      <c r="Y15" s="1093">
        <v>176</v>
      </c>
      <c r="Z15" s="1098">
        <v>110</v>
      </c>
      <c r="AA15" s="1098">
        <v>121</v>
      </c>
      <c r="AB15" s="1098">
        <v>64</v>
      </c>
      <c r="AC15" s="1094">
        <v>156</v>
      </c>
      <c r="AD15" s="1098">
        <v>111</v>
      </c>
      <c r="AE15" s="1098">
        <v>209</v>
      </c>
      <c r="AF15" s="1098">
        <v>39</v>
      </c>
      <c r="AG15" s="1098">
        <v>16</v>
      </c>
      <c r="AH15" s="1095">
        <v>10</v>
      </c>
      <c r="AI15" s="1098">
        <v>40</v>
      </c>
      <c r="AJ15" s="1096">
        <v>343</v>
      </c>
    </row>
    <row r="16" spans="1:36" ht="14">
      <c r="A16" s="4" t="s">
        <v>138</v>
      </c>
      <c r="B16" s="1142">
        <v>0.46800000000000003</v>
      </c>
      <c r="C16" s="1143">
        <v>0.49540000000000001</v>
      </c>
      <c r="D16" s="1135">
        <v>0.43909999999999999</v>
      </c>
      <c r="E16" s="1143">
        <v>0.64829999999999999</v>
      </c>
      <c r="F16" s="1143">
        <v>0.59019999999999995</v>
      </c>
      <c r="G16" s="1143">
        <v>0.48270000000000002</v>
      </c>
      <c r="H16" s="1143">
        <v>0.4945</v>
      </c>
      <c r="I16" s="1143">
        <v>0.39700000000000002</v>
      </c>
      <c r="J16" s="1136">
        <v>0.31240000000000001</v>
      </c>
      <c r="K16" s="1143">
        <v>0.43919999999999998</v>
      </c>
      <c r="L16" s="1143">
        <v>0.44690000000000002</v>
      </c>
      <c r="M16" s="1143">
        <v>0.56899999999999995</v>
      </c>
      <c r="N16" s="1143">
        <v>0.51939999999999997</v>
      </c>
      <c r="O16" s="1143">
        <v>0.40899999999999997</v>
      </c>
      <c r="P16" s="1143">
        <v>0.26669999999999999</v>
      </c>
      <c r="Q16" s="1143">
        <v>0.55930000000000002</v>
      </c>
      <c r="R16" s="1143">
        <v>0.43280000000000002</v>
      </c>
      <c r="S16" s="1143">
        <v>0.39950000000000002</v>
      </c>
      <c r="T16" s="1143">
        <v>0.40439999999999998</v>
      </c>
      <c r="U16" s="1143">
        <v>0.43330000000000002</v>
      </c>
      <c r="V16" s="1137">
        <v>0.5796</v>
      </c>
      <c r="W16" s="1143">
        <v>0.43690000000000001</v>
      </c>
      <c r="X16" s="1143">
        <v>0.43030000000000002</v>
      </c>
      <c r="Y16" s="1138">
        <v>0.53490000000000004</v>
      </c>
      <c r="Z16" s="1143">
        <v>0.33379999999999999</v>
      </c>
      <c r="AA16" s="1143">
        <v>0.50749999999999995</v>
      </c>
      <c r="AB16" s="1143">
        <v>0.52039999999999997</v>
      </c>
      <c r="AC16" s="1139">
        <v>0.57220000000000004</v>
      </c>
      <c r="AD16" s="1143">
        <v>0.317</v>
      </c>
      <c r="AE16" s="1143">
        <v>0.63</v>
      </c>
      <c r="AF16" s="1143">
        <v>0.63239999999999996</v>
      </c>
      <c r="AG16" s="1143">
        <v>0.6895</v>
      </c>
      <c r="AH16" s="1140">
        <v>0.1714</v>
      </c>
      <c r="AI16" s="1143">
        <v>9.4299999999999995E-2</v>
      </c>
      <c r="AJ16" s="1141">
        <v>0.85199999999999998</v>
      </c>
    </row>
    <row r="17" spans="1:36" ht="14">
      <c r="A17" s="4" t="s">
        <v>164</v>
      </c>
      <c r="B17" s="1106">
        <v>92</v>
      </c>
      <c r="C17" s="1107">
        <v>58</v>
      </c>
      <c r="D17" s="1099">
        <v>33</v>
      </c>
      <c r="E17" s="1107">
        <v>18</v>
      </c>
      <c r="F17" s="1107">
        <v>13</v>
      </c>
      <c r="G17" s="1107">
        <v>20</v>
      </c>
      <c r="H17" s="1107">
        <v>10</v>
      </c>
      <c r="I17" s="1107">
        <v>9</v>
      </c>
      <c r="J17" s="1100">
        <v>22</v>
      </c>
      <c r="K17" s="1107">
        <v>13</v>
      </c>
      <c r="L17" s="1107">
        <v>7</v>
      </c>
      <c r="M17" s="1107">
        <v>9</v>
      </c>
      <c r="N17" s="1107">
        <v>1</v>
      </c>
      <c r="O17" s="1107">
        <v>9</v>
      </c>
      <c r="P17" s="1107">
        <v>4</v>
      </c>
      <c r="Q17" s="1107">
        <v>5</v>
      </c>
      <c r="R17" s="1107">
        <v>13</v>
      </c>
      <c r="S17" s="1107">
        <v>9</v>
      </c>
      <c r="T17" s="1107">
        <v>5</v>
      </c>
      <c r="U17" s="1107">
        <v>8</v>
      </c>
      <c r="V17" s="1101">
        <v>7</v>
      </c>
      <c r="W17" s="1107">
        <v>23</v>
      </c>
      <c r="X17" s="1107">
        <v>28</v>
      </c>
      <c r="Y17" s="1102">
        <v>29</v>
      </c>
      <c r="Z17" s="1107">
        <v>37</v>
      </c>
      <c r="AA17" s="1107">
        <v>19</v>
      </c>
      <c r="AB17" s="1107">
        <v>13</v>
      </c>
      <c r="AC17" s="1103">
        <v>22</v>
      </c>
      <c r="AD17" s="1107">
        <v>27</v>
      </c>
      <c r="AE17" s="1107">
        <v>25</v>
      </c>
      <c r="AF17" s="1107">
        <v>3</v>
      </c>
      <c r="AG17" s="1107">
        <v>1</v>
      </c>
      <c r="AH17" s="1104">
        <v>7</v>
      </c>
      <c r="AI17" s="1107">
        <v>26</v>
      </c>
      <c r="AJ17" s="1105">
        <v>30</v>
      </c>
    </row>
    <row r="18" spans="1:36" ht="14">
      <c r="A18" s="4" t="s">
        <v>138</v>
      </c>
      <c r="B18" s="1151">
        <v>9.4899999999999998E-2</v>
      </c>
      <c r="C18" s="1152">
        <v>0.1174</v>
      </c>
      <c r="D18" s="1144">
        <v>7.1199999999999999E-2</v>
      </c>
      <c r="E18" s="1152">
        <v>0.17</v>
      </c>
      <c r="F18" s="1152">
        <v>7.9699999999999993E-2</v>
      </c>
      <c r="G18" s="1152">
        <v>0.12559999999999999</v>
      </c>
      <c r="H18" s="1152">
        <v>5.96E-2</v>
      </c>
      <c r="I18" s="1152">
        <v>6.4500000000000002E-2</v>
      </c>
      <c r="J18" s="1145">
        <v>9.5899999999999999E-2</v>
      </c>
      <c r="K18" s="1152">
        <v>0.13880000000000001</v>
      </c>
      <c r="L18" s="1152">
        <v>0.1128</v>
      </c>
      <c r="M18" s="1152">
        <v>7.2999999999999995E-2</v>
      </c>
      <c r="N18" s="1152">
        <v>4.1799999999999997E-2</v>
      </c>
      <c r="O18" s="1152">
        <v>8.6999999999999994E-2</v>
      </c>
      <c r="P18" s="1152">
        <v>0.1285</v>
      </c>
      <c r="Q18" s="1152">
        <v>6.1800000000000001E-2</v>
      </c>
      <c r="R18" s="1152">
        <v>9.7500000000000003E-2</v>
      </c>
      <c r="S18" s="1152">
        <v>0.11070000000000001</v>
      </c>
      <c r="T18" s="1152">
        <v>0.1178</v>
      </c>
      <c r="U18" s="1152">
        <v>9.2399999999999996E-2</v>
      </c>
      <c r="V18" s="1146">
        <v>9.2200000000000004E-2</v>
      </c>
      <c r="W18" s="1152">
        <v>8.8900000000000007E-2</v>
      </c>
      <c r="X18" s="1152">
        <v>8.5000000000000006E-2</v>
      </c>
      <c r="Y18" s="1147">
        <v>8.7300000000000003E-2</v>
      </c>
      <c r="Z18" s="1152">
        <v>0.113</v>
      </c>
      <c r="AA18" s="1152">
        <v>8.14E-2</v>
      </c>
      <c r="AB18" s="1152">
        <v>0.10680000000000001</v>
      </c>
      <c r="AC18" s="1148">
        <v>7.9500000000000001E-2</v>
      </c>
      <c r="AD18" s="1152">
        <v>7.6499999999999999E-2</v>
      </c>
      <c r="AE18" s="1152">
        <v>7.5800000000000006E-2</v>
      </c>
      <c r="AF18" s="1152">
        <v>4.3900000000000002E-2</v>
      </c>
      <c r="AG18" s="1152">
        <v>3.6499999999999998E-2</v>
      </c>
      <c r="AH18" s="1149">
        <v>0.109</v>
      </c>
      <c r="AI18" s="1152">
        <v>6.1899999999999997E-2</v>
      </c>
      <c r="AJ18" s="1150">
        <v>7.4399999999999994E-2</v>
      </c>
    </row>
    <row r="19" spans="1:36" ht="14">
      <c r="A19" s="4" t="s">
        <v>166</v>
      </c>
      <c r="B19" s="1115">
        <v>5</v>
      </c>
      <c r="C19" s="1116">
        <v>3</v>
      </c>
      <c r="D19" s="1108">
        <v>2</v>
      </c>
      <c r="E19" s="1116">
        <v>0</v>
      </c>
      <c r="F19" s="1116">
        <v>3</v>
      </c>
      <c r="G19" s="1116">
        <v>1</v>
      </c>
      <c r="H19" s="1116">
        <v>1</v>
      </c>
      <c r="I19" s="1116">
        <v>0</v>
      </c>
      <c r="J19" s="1109">
        <v>0</v>
      </c>
      <c r="K19" s="1116">
        <v>0</v>
      </c>
      <c r="L19" s="1116">
        <v>0</v>
      </c>
      <c r="M19" s="1116">
        <v>1</v>
      </c>
      <c r="N19" s="1116">
        <v>0</v>
      </c>
      <c r="O19" s="1116">
        <v>0</v>
      </c>
      <c r="P19" s="1116">
        <v>0</v>
      </c>
      <c r="Q19" s="1116">
        <v>1</v>
      </c>
      <c r="R19" s="1116">
        <v>1</v>
      </c>
      <c r="S19" s="1116">
        <v>0</v>
      </c>
      <c r="T19" s="1116">
        <v>1</v>
      </c>
      <c r="U19" s="1116">
        <v>0</v>
      </c>
      <c r="V19" s="1110">
        <v>1</v>
      </c>
      <c r="W19" s="1116">
        <v>4</v>
      </c>
      <c r="X19" s="1116">
        <v>0</v>
      </c>
      <c r="Y19" s="1111">
        <v>1</v>
      </c>
      <c r="Z19" s="1116">
        <v>2</v>
      </c>
      <c r="AA19" s="1116">
        <v>3</v>
      </c>
      <c r="AB19" s="1116">
        <v>0</v>
      </c>
      <c r="AC19" s="1112">
        <v>0</v>
      </c>
      <c r="AD19" s="1116">
        <v>0</v>
      </c>
      <c r="AE19" s="1116">
        <v>2</v>
      </c>
      <c r="AF19" s="1116">
        <v>1</v>
      </c>
      <c r="AG19" s="1116">
        <v>0</v>
      </c>
      <c r="AH19" s="1113">
        <v>0</v>
      </c>
      <c r="AI19" s="1116">
        <v>0</v>
      </c>
      <c r="AJ19" s="1114">
        <v>0</v>
      </c>
    </row>
    <row r="20" spans="1:36" ht="14">
      <c r="A20" s="8" t="s">
        <v>138</v>
      </c>
      <c r="B20" s="1161">
        <v>5.1999999999999998E-3</v>
      </c>
      <c r="C20" s="1160">
        <v>7.0000000000000001E-3</v>
      </c>
      <c r="D20" s="1153">
        <v>3.2000000000000002E-3</v>
      </c>
      <c r="E20" s="1160">
        <v>0</v>
      </c>
      <c r="F20" s="1160">
        <v>1.7299999999999999E-2</v>
      </c>
      <c r="G20" s="1160">
        <v>5.0000000000000001E-3</v>
      </c>
      <c r="H20" s="1160">
        <v>8.0999999999999996E-3</v>
      </c>
      <c r="I20" s="1160">
        <v>0</v>
      </c>
      <c r="J20" s="1154">
        <v>0</v>
      </c>
      <c r="K20" s="1160">
        <v>0</v>
      </c>
      <c r="L20" s="1160">
        <v>0</v>
      </c>
      <c r="M20" s="1160">
        <v>5.7000000000000002E-3</v>
      </c>
      <c r="N20" s="1160">
        <v>0</v>
      </c>
      <c r="O20" s="1160">
        <v>0</v>
      </c>
      <c r="P20" s="1160">
        <v>0</v>
      </c>
      <c r="Q20" s="1160">
        <v>1.17E-2</v>
      </c>
      <c r="R20" s="1160">
        <v>5.7999999999999996E-3</v>
      </c>
      <c r="S20" s="1160">
        <v>0</v>
      </c>
      <c r="T20" s="1160">
        <v>3.0099999999999998E-2</v>
      </c>
      <c r="U20" s="1160">
        <v>0</v>
      </c>
      <c r="V20" s="1155">
        <v>1.41E-2</v>
      </c>
      <c r="W20" s="1160">
        <v>1.4200000000000001E-2</v>
      </c>
      <c r="X20" s="1160">
        <v>0</v>
      </c>
      <c r="Y20" s="1156">
        <v>4.1999999999999997E-3</v>
      </c>
      <c r="Z20" s="1160">
        <v>6.4000000000000003E-3</v>
      </c>
      <c r="AA20" s="1160">
        <v>1.2200000000000001E-2</v>
      </c>
      <c r="AB20" s="1160">
        <v>0</v>
      </c>
      <c r="AC20" s="1157">
        <v>0</v>
      </c>
      <c r="AD20" s="1160">
        <v>0</v>
      </c>
      <c r="AE20" s="1160">
        <v>6.4999999999999997E-3</v>
      </c>
      <c r="AF20" s="1160">
        <v>1.1900000000000001E-2</v>
      </c>
      <c r="AG20" s="1160">
        <v>0</v>
      </c>
      <c r="AH20" s="1158">
        <v>0</v>
      </c>
      <c r="AI20" s="1160">
        <v>0</v>
      </c>
      <c r="AJ20" s="1159">
        <v>0</v>
      </c>
    </row>
    <row r="21" spans="1:36" ht="14">
      <c r="A21" s="4" t="s">
        <v>149</v>
      </c>
      <c r="B21" s="1124">
        <v>964</v>
      </c>
      <c r="C21" s="1125">
        <v>495</v>
      </c>
      <c r="D21" s="1117">
        <v>469</v>
      </c>
      <c r="E21" s="1125">
        <v>104</v>
      </c>
      <c r="F21" s="1125">
        <v>164</v>
      </c>
      <c r="G21" s="1125">
        <v>157</v>
      </c>
      <c r="H21" s="1125">
        <v>171</v>
      </c>
      <c r="I21" s="1125">
        <v>140</v>
      </c>
      <c r="J21" s="1118">
        <v>228</v>
      </c>
      <c r="K21" s="1125">
        <v>92</v>
      </c>
      <c r="L21" s="1125">
        <v>66</v>
      </c>
      <c r="M21" s="1125">
        <v>128</v>
      </c>
      <c r="N21" s="1125">
        <v>36</v>
      </c>
      <c r="O21" s="1125">
        <v>102</v>
      </c>
      <c r="P21" s="1125">
        <v>27</v>
      </c>
      <c r="Q21" s="1125">
        <v>84</v>
      </c>
      <c r="R21" s="1125">
        <v>134</v>
      </c>
      <c r="S21" s="1125">
        <v>83</v>
      </c>
      <c r="T21" s="1125">
        <v>46</v>
      </c>
      <c r="U21" s="1125">
        <v>85</v>
      </c>
      <c r="V21" s="1119">
        <v>79</v>
      </c>
      <c r="W21" s="1125">
        <v>253</v>
      </c>
      <c r="X21" s="1125">
        <v>328</v>
      </c>
      <c r="Y21" s="1120">
        <v>329</v>
      </c>
      <c r="Z21" s="1125">
        <v>330</v>
      </c>
      <c r="AA21" s="1125">
        <v>237</v>
      </c>
      <c r="AB21" s="1125">
        <v>123</v>
      </c>
      <c r="AC21" s="1121">
        <v>273</v>
      </c>
      <c r="AD21" s="1125">
        <v>349</v>
      </c>
      <c r="AE21" s="1125">
        <v>332</v>
      </c>
      <c r="AF21" s="1125">
        <v>61</v>
      </c>
      <c r="AG21" s="1125">
        <v>23</v>
      </c>
      <c r="AH21" s="1122">
        <v>61</v>
      </c>
      <c r="AI21" s="1125">
        <v>424</v>
      </c>
      <c r="AJ21" s="1123">
        <v>402</v>
      </c>
    </row>
    <row r="22" spans="1:36" ht="14">
      <c r="A22" s="8" t="s">
        <v>138</v>
      </c>
      <c r="B22" s="1170">
        <v>1</v>
      </c>
      <c r="C22" s="1169">
        <v>1</v>
      </c>
      <c r="D22" s="1162">
        <v>0.99990000000000001</v>
      </c>
      <c r="E22" s="1169">
        <v>1</v>
      </c>
      <c r="F22" s="1169">
        <v>1</v>
      </c>
      <c r="G22" s="1169">
        <v>1</v>
      </c>
      <c r="H22" s="1169">
        <v>1.0001</v>
      </c>
      <c r="I22" s="1169">
        <v>1</v>
      </c>
      <c r="J22" s="1163">
        <v>1.0001</v>
      </c>
      <c r="K22" s="1169">
        <v>1</v>
      </c>
      <c r="L22" s="1169">
        <v>1</v>
      </c>
      <c r="M22" s="1169">
        <v>1</v>
      </c>
      <c r="N22" s="1169">
        <v>1.0001</v>
      </c>
      <c r="O22" s="1169">
        <v>1</v>
      </c>
      <c r="P22" s="1169">
        <v>1</v>
      </c>
      <c r="Q22" s="1169">
        <v>1</v>
      </c>
      <c r="R22" s="1169">
        <v>1</v>
      </c>
      <c r="S22" s="1169">
        <v>1.0001</v>
      </c>
      <c r="T22" s="1169">
        <v>1</v>
      </c>
      <c r="U22" s="1169">
        <v>0.99990000000000001</v>
      </c>
      <c r="V22" s="1164">
        <v>1</v>
      </c>
      <c r="W22" s="1169">
        <v>0.99990000000000001</v>
      </c>
      <c r="X22" s="1169">
        <v>0.99990000000000001</v>
      </c>
      <c r="Y22" s="1165">
        <v>1.0001</v>
      </c>
      <c r="Z22" s="1169">
        <v>1</v>
      </c>
      <c r="AA22" s="1169">
        <v>1</v>
      </c>
      <c r="AB22" s="1169">
        <v>1.0001</v>
      </c>
      <c r="AC22" s="1166">
        <v>0.99990000000000001</v>
      </c>
      <c r="AD22" s="1169">
        <v>1</v>
      </c>
      <c r="AE22" s="1169">
        <v>1</v>
      </c>
      <c r="AF22" s="1169">
        <v>1</v>
      </c>
      <c r="AG22" s="1169">
        <v>0.99990000000000001</v>
      </c>
      <c r="AH22" s="1167">
        <v>1</v>
      </c>
      <c r="AI22" s="1169">
        <v>1.0001</v>
      </c>
      <c r="AJ22" s="1168">
        <v>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22"/>
  <sheetViews>
    <sheetView workbookViewId="0">
      <selection activeCell="A6" sqref="A6:Z6"/>
    </sheetView>
  </sheetViews>
  <sheetFormatPr baseColWidth="10" defaultColWidth="8.83203125" defaultRowHeight="13"/>
  <cols>
    <col min="1" max="1" width="30.6640625" customWidth="1"/>
    <col min="2" max="35" width="10.6640625" customWidth="1"/>
  </cols>
  <sheetData>
    <row r="1" spans="1:36" ht="23">
      <c r="A1" s="2" t="s">
        <v>95</v>
      </c>
    </row>
    <row r="2" spans="1:36" ht="18">
      <c r="A2" s="3" t="s">
        <v>96</v>
      </c>
    </row>
    <row r="3" spans="1:36">
      <c r="A3" t="s">
        <v>97</v>
      </c>
    </row>
    <row r="5" spans="1:36" ht="14">
      <c r="A5" s="7" t="s">
        <v>22</v>
      </c>
    </row>
    <row r="6" spans="1:36" ht="42" customHeight="1">
      <c r="A6" s="4056" t="s">
        <v>170</v>
      </c>
      <c r="B6" s="4057"/>
      <c r="C6" s="4057"/>
      <c r="D6" s="4057"/>
      <c r="E6" s="4057"/>
      <c r="F6" s="4057"/>
      <c r="G6" s="4057"/>
      <c r="H6" s="4057"/>
      <c r="I6" s="4057"/>
      <c r="J6" s="4057"/>
      <c r="K6" s="4057"/>
      <c r="L6" s="4057"/>
      <c r="M6" s="4057"/>
      <c r="N6" s="4057"/>
      <c r="O6" s="4057"/>
      <c r="P6" s="4057"/>
      <c r="Q6" s="4057"/>
      <c r="R6" s="4057"/>
      <c r="S6" s="4057"/>
      <c r="T6" s="4057"/>
      <c r="U6" s="4057"/>
      <c r="V6" s="4057"/>
      <c r="W6" s="4057"/>
      <c r="X6" s="4057"/>
      <c r="Y6" s="4057"/>
      <c r="Z6" s="4057"/>
    </row>
    <row r="7" spans="1:36">
      <c r="A7" s="4056" t="s">
        <v>167</v>
      </c>
      <c r="B7" s="4057"/>
      <c r="C7" s="4057"/>
      <c r="D7" s="4057"/>
      <c r="E7" s="4057"/>
      <c r="F7" s="4057"/>
      <c r="G7" s="4057"/>
      <c r="H7" s="4057"/>
      <c r="I7" s="4057"/>
      <c r="J7" s="4057"/>
      <c r="K7" s="4057"/>
      <c r="L7" s="4057"/>
      <c r="M7" s="4057"/>
      <c r="N7" s="4057"/>
      <c r="O7" s="4057"/>
      <c r="P7" s="4057"/>
      <c r="Q7" s="4057"/>
      <c r="R7" s="4057"/>
      <c r="S7" s="4057"/>
      <c r="T7" s="4057"/>
      <c r="U7" s="4057"/>
      <c r="V7" s="4057"/>
      <c r="W7" s="4057"/>
      <c r="X7" s="4057"/>
      <c r="Y7" s="4057"/>
      <c r="Z7" s="4057"/>
    </row>
    <row r="9" spans="1:36" ht="40" customHeight="1">
      <c r="B9" s="5"/>
      <c r="C9" s="4054" t="s">
        <v>150</v>
      </c>
      <c r="D9" s="4055"/>
      <c r="E9" s="4054" t="s">
        <v>151</v>
      </c>
      <c r="F9" s="4054"/>
      <c r="G9" s="4054"/>
      <c r="H9" s="4054"/>
      <c r="I9" s="4054"/>
      <c r="J9" s="4055"/>
      <c r="K9" s="4054" t="s">
        <v>152</v>
      </c>
      <c r="L9" s="4054"/>
      <c r="M9" s="4054"/>
      <c r="N9" s="4054"/>
      <c r="O9" s="4054"/>
      <c r="P9" s="4054"/>
      <c r="Q9" s="4054"/>
      <c r="R9" s="4054"/>
      <c r="S9" s="4054"/>
      <c r="T9" s="4054"/>
      <c r="U9" s="4054"/>
      <c r="V9" s="4055"/>
      <c r="W9" s="4054" t="s">
        <v>153</v>
      </c>
      <c r="X9" s="4054"/>
      <c r="Y9" s="4055"/>
      <c r="Z9" s="4054" t="s">
        <v>154</v>
      </c>
      <c r="AA9" s="4054"/>
      <c r="AB9" s="4054"/>
      <c r="AC9" s="4055"/>
      <c r="AD9" s="4054" t="s">
        <v>155</v>
      </c>
      <c r="AE9" s="4054"/>
      <c r="AF9" s="4054"/>
      <c r="AG9" s="4054"/>
      <c r="AH9" s="4055"/>
      <c r="AI9" s="4054" t="s">
        <v>156</v>
      </c>
      <c r="AJ9" s="4055"/>
    </row>
    <row r="10" spans="1:36" ht="40" customHeight="1">
      <c r="A10" s="5"/>
      <c r="B10" s="9" t="s">
        <v>100</v>
      </c>
      <c r="C10" s="6" t="s">
        <v>101</v>
      </c>
      <c r="D10" s="5" t="s">
        <v>102</v>
      </c>
      <c r="E10" s="6" t="s">
        <v>103</v>
      </c>
      <c r="F10" s="6" t="s">
        <v>104</v>
      </c>
      <c r="G10" s="6" t="s">
        <v>105</v>
      </c>
      <c r="H10" s="6" t="s">
        <v>106</v>
      </c>
      <c r="I10" s="6" t="s">
        <v>107</v>
      </c>
      <c r="J10" s="5" t="s">
        <v>108</v>
      </c>
      <c r="K10" s="6" t="s">
        <v>109</v>
      </c>
      <c r="L10" s="6" t="s">
        <v>110</v>
      </c>
      <c r="M10" s="6" t="s">
        <v>111</v>
      </c>
      <c r="N10" s="6" t="s">
        <v>112</v>
      </c>
      <c r="O10" s="6" t="s">
        <v>113</v>
      </c>
      <c r="P10" s="6" t="s">
        <v>114</v>
      </c>
      <c r="Q10" s="6" t="s">
        <v>115</v>
      </c>
      <c r="R10" s="6" t="s">
        <v>116</v>
      </c>
      <c r="S10" s="6" t="s">
        <v>117</v>
      </c>
      <c r="T10" s="6" t="s">
        <v>118</v>
      </c>
      <c r="U10" s="6" t="s">
        <v>119</v>
      </c>
      <c r="V10" s="5" t="s">
        <v>120</v>
      </c>
      <c r="W10" s="6" t="s">
        <v>121</v>
      </c>
      <c r="X10" s="6" t="s">
        <v>122</v>
      </c>
      <c r="Y10" s="5" t="s">
        <v>123</v>
      </c>
      <c r="Z10" s="6" t="s">
        <v>124</v>
      </c>
      <c r="AA10" s="6" t="s">
        <v>125</v>
      </c>
      <c r="AB10" s="6" t="s">
        <v>126</v>
      </c>
      <c r="AC10" s="5" t="s">
        <v>127</v>
      </c>
      <c r="AD10" s="6" t="s">
        <v>128</v>
      </c>
      <c r="AE10" s="6" t="s">
        <v>129</v>
      </c>
      <c r="AF10" s="6" t="s">
        <v>130</v>
      </c>
      <c r="AG10" s="6" t="s">
        <v>131</v>
      </c>
      <c r="AH10" s="5" t="s">
        <v>132</v>
      </c>
      <c r="AI10" s="6" t="s">
        <v>133</v>
      </c>
      <c r="AJ10" s="5" t="s">
        <v>134</v>
      </c>
    </row>
    <row r="11" spans="1:36" ht="14">
      <c r="A11" s="4" t="s">
        <v>135</v>
      </c>
      <c r="B11" s="1286">
        <v>962</v>
      </c>
      <c r="C11" s="1287">
        <v>512</v>
      </c>
      <c r="D11" s="1279">
        <v>450</v>
      </c>
      <c r="E11" s="1287">
        <v>72</v>
      </c>
      <c r="F11" s="1287">
        <v>160</v>
      </c>
      <c r="G11" s="1287">
        <v>146</v>
      </c>
      <c r="H11" s="1287">
        <v>174</v>
      </c>
      <c r="I11" s="1287">
        <v>195</v>
      </c>
      <c r="J11" s="1280">
        <v>215</v>
      </c>
      <c r="K11" s="1287">
        <v>90</v>
      </c>
      <c r="L11" s="1287">
        <v>72</v>
      </c>
      <c r="M11" s="1287">
        <v>98</v>
      </c>
      <c r="N11" s="1287">
        <v>37</v>
      </c>
      <c r="O11" s="1287">
        <v>88</v>
      </c>
      <c r="P11" s="1287">
        <v>10</v>
      </c>
      <c r="Q11" s="1287">
        <v>95</v>
      </c>
      <c r="R11" s="1287">
        <v>139</v>
      </c>
      <c r="S11" s="1287">
        <v>97</v>
      </c>
      <c r="T11" s="1287">
        <v>57</v>
      </c>
      <c r="U11" s="1287">
        <v>98</v>
      </c>
      <c r="V11" s="1281">
        <v>80</v>
      </c>
      <c r="W11" s="1287">
        <v>318</v>
      </c>
      <c r="X11" s="1287">
        <v>344</v>
      </c>
      <c r="Y11" s="1282">
        <v>246</v>
      </c>
      <c r="Z11" s="1287">
        <v>211</v>
      </c>
      <c r="AA11" s="1287">
        <v>255</v>
      </c>
      <c r="AB11" s="1287">
        <v>149</v>
      </c>
      <c r="AC11" s="1283">
        <v>347</v>
      </c>
      <c r="AD11" s="1287">
        <v>360</v>
      </c>
      <c r="AE11" s="1287">
        <v>287</v>
      </c>
      <c r="AF11" s="1287">
        <v>65</v>
      </c>
      <c r="AG11" s="1287">
        <v>26</v>
      </c>
      <c r="AH11" s="1284">
        <v>87</v>
      </c>
      <c r="AI11" s="1287">
        <v>424</v>
      </c>
      <c r="AJ11" s="1285">
        <v>392</v>
      </c>
    </row>
    <row r="12" spans="1:36" ht="14">
      <c r="A12" s="8" t="s">
        <v>136</v>
      </c>
      <c r="B12" s="1188">
        <v>849</v>
      </c>
      <c r="C12" s="1187">
        <v>429</v>
      </c>
      <c r="D12" s="1180">
        <v>420</v>
      </c>
      <c r="E12" s="1187">
        <v>80</v>
      </c>
      <c r="F12" s="1187">
        <v>131</v>
      </c>
      <c r="G12" s="1187">
        <v>135</v>
      </c>
      <c r="H12" s="1187">
        <v>159</v>
      </c>
      <c r="I12" s="1187">
        <v>128</v>
      </c>
      <c r="J12" s="1181">
        <v>216</v>
      </c>
      <c r="K12" s="1187">
        <v>79</v>
      </c>
      <c r="L12" s="1187">
        <v>57</v>
      </c>
      <c r="M12" s="1187">
        <v>107</v>
      </c>
      <c r="N12" s="1187">
        <v>33</v>
      </c>
      <c r="O12" s="1187">
        <v>96</v>
      </c>
      <c r="P12" s="1187">
        <v>25</v>
      </c>
      <c r="Q12" s="1187">
        <v>77</v>
      </c>
      <c r="R12" s="1187">
        <v>116</v>
      </c>
      <c r="S12" s="1187">
        <v>75</v>
      </c>
      <c r="T12" s="1187">
        <v>39</v>
      </c>
      <c r="U12" s="1187">
        <v>77</v>
      </c>
      <c r="V12" s="1182">
        <v>67</v>
      </c>
      <c r="W12" s="1187">
        <v>213</v>
      </c>
      <c r="X12" s="1187">
        <v>301</v>
      </c>
      <c r="Y12" s="1183">
        <v>293</v>
      </c>
      <c r="Z12" s="1187">
        <v>286</v>
      </c>
      <c r="AA12" s="1187">
        <v>208</v>
      </c>
      <c r="AB12" s="1187">
        <v>108</v>
      </c>
      <c r="AC12" s="1184">
        <v>247</v>
      </c>
      <c r="AD12" s="1187">
        <v>327</v>
      </c>
      <c r="AE12" s="1187">
        <v>303</v>
      </c>
      <c r="AF12" s="1187">
        <v>56</v>
      </c>
      <c r="AG12" s="1187">
        <v>22</v>
      </c>
      <c r="AH12" s="1185">
        <v>54</v>
      </c>
      <c r="AI12" s="1187">
        <v>392</v>
      </c>
      <c r="AJ12" s="1186">
        <v>368</v>
      </c>
    </row>
    <row r="13" spans="1:36" ht="14">
      <c r="A13" s="4" t="s">
        <v>133</v>
      </c>
      <c r="B13" s="1196">
        <v>376</v>
      </c>
      <c r="C13" s="1197">
        <v>172</v>
      </c>
      <c r="D13" s="1189">
        <v>204</v>
      </c>
      <c r="E13" s="1197">
        <v>13</v>
      </c>
      <c r="F13" s="1197">
        <v>38</v>
      </c>
      <c r="G13" s="1197">
        <v>55</v>
      </c>
      <c r="H13" s="1197">
        <v>71</v>
      </c>
      <c r="I13" s="1197">
        <v>70</v>
      </c>
      <c r="J13" s="1190">
        <v>128</v>
      </c>
      <c r="K13" s="1197">
        <v>35</v>
      </c>
      <c r="L13" s="1197">
        <v>28</v>
      </c>
      <c r="M13" s="1197">
        <v>37</v>
      </c>
      <c r="N13" s="1197">
        <v>13</v>
      </c>
      <c r="O13" s="1197">
        <v>48</v>
      </c>
      <c r="P13" s="1197">
        <v>15</v>
      </c>
      <c r="Q13" s="1197">
        <v>27</v>
      </c>
      <c r="R13" s="1197">
        <v>57</v>
      </c>
      <c r="S13" s="1197">
        <v>38</v>
      </c>
      <c r="T13" s="1197">
        <v>19</v>
      </c>
      <c r="U13" s="1197">
        <v>36</v>
      </c>
      <c r="V13" s="1191">
        <v>21</v>
      </c>
      <c r="W13" s="1197">
        <v>101</v>
      </c>
      <c r="X13" s="1197">
        <v>149</v>
      </c>
      <c r="Y13" s="1192">
        <v>111</v>
      </c>
      <c r="Z13" s="1197">
        <v>162</v>
      </c>
      <c r="AA13" s="1197">
        <v>83</v>
      </c>
      <c r="AB13" s="1197">
        <v>42</v>
      </c>
      <c r="AC13" s="1193">
        <v>88</v>
      </c>
      <c r="AD13" s="1197">
        <v>202</v>
      </c>
      <c r="AE13" s="1197">
        <v>89</v>
      </c>
      <c r="AF13" s="1197">
        <v>16</v>
      </c>
      <c r="AG13" s="1197">
        <v>6</v>
      </c>
      <c r="AH13" s="1194">
        <v>40</v>
      </c>
      <c r="AI13" s="1197">
        <v>333</v>
      </c>
      <c r="AJ13" s="1195">
        <v>24</v>
      </c>
    </row>
    <row r="14" spans="1:36" ht="14">
      <c r="A14" s="4" t="s">
        <v>138</v>
      </c>
      <c r="B14" s="1241">
        <v>0.44230000000000003</v>
      </c>
      <c r="C14" s="1242">
        <v>0.39960000000000001</v>
      </c>
      <c r="D14" s="1234">
        <v>0.48609999999999998</v>
      </c>
      <c r="E14" s="1242">
        <v>0.16159999999999999</v>
      </c>
      <c r="F14" s="1242">
        <v>0.2903</v>
      </c>
      <c r="G14" s="1242">
        <v>0.40889999999999999</v>
      </c>
      <c r="H14" s="1242">
        <v>0.44869999999999999</v>
      </c>
      <c r="I14" s="1242">
        <v>0.54600000000000004</v>
      </c>
      <c r="J14" s="1235">
        <v>0.59330000000000005</v>
      </c>
      <c r="K14" s="1242">
        <v>0.44640000000000002</v>
      </c>
      <c r="L14" s="1242">
        <v>0.48449999999999999</v>
      </c>
      <c r="M14" s="1242">
        <v>0.3473</v>
      </c>
      <c r="N14" s="1242">
        <v>0.3997</v>
      </c>
      <c r="O14" s="1242">
        <v>0.50390000000000001</v>
      </c>
      <c r="P14" s="1242">
        <v>0.61399999999999999</v>
      </c>
      <c r="Q14" s="1242">
        <v>0.35520000000000002</v>
      </c>
      <c r="R14" s="1242">
        <v>0.49690000000000001</v>
      </c>
      <c r="S14" s="1242">
        <v>0.50609999999999999</v>
      </c>
      <c r="T14" s="1242">
        <v>0.49180000000000001</v>
      </c>
      <c r="U14" s="1242">
        <v>0.4657</v>
      </c>
      <c r="V14" s="1236">
        <v>0.30869999999999997</v>
      </c>
      <c r="W14" s="1242">
        <v>0.47410000000000002</v>
      </c>
      <c r="X14" s="1242">
        <v>0.49299999999999999</v>
      </c>
      <c r="Y14" s="1237">
        <v>0.37830000000000003</v>
      </c>
      <c r="Z14" s="1242">
        <v>0.56779999999999997</v>
      </c>
      <c r="AA14" s="1242">
        <v>0.4007</v>
      </c>
      <c r="AB14" s="1242">
        <v>0.38440000000000002</v>
      </c>
      <c r="AC14" s="1238">
        <v>0.35749999999999998</v>
      </c>
      <c r="AD14" s="1242">
        <v>0.61670000000000003</v>
      </c>
      <c r="AE14" s="1242">
        <v>0.29289999999999999</v>
      </c>
      <c r="AF14" s="1242">
        <v>0.28370000000000001</v>
      </c>
      <c r="AG14" s="1242">
        <v>0.25290000000000001</v>
      </c>
      <c r="AH14" s="1239">
        <v>0.74939999999999996</v>
      </c>
      <c r="AI14" s="1242">
        <v>0.84889999999999999</v>
      </c>
      <c r="AJ14" s="1240">
        <v>6.4000000000000001E-2</v>
      </c>
    </row>
    <row r="15" spans="1:36" ht="14">
      <c r="A15" s="4" t="s">
        <v>134</v>
      </c>
      <c r="B15" s="1205">
        <v>402</v>
      </c>
      <c r="C15" s="1206">
        <v>214</v>
      </c>
      <c r="D15" s="1198">
        <v>188</v>
      </c>
      <c r="E15" s="1206">
        <v>54</v>
      </c>
      <c r="F15" s="1206">
        <v>83</v>
      </c>
      <c r="G15" s="1206">
        <v>65</v>
      </c>
      <c r="H15" s="1206">
        <v>80</v>
      </c>
      <c r="I15" s="1206">
        <v>51</v>
      </c>
      <c r="J15" s="1199">
        <v>68</v>
      </c>
      <c r="K15" s="1206">
        <v>34</v>
      </c>
      <c r="L15" s="1206">
        <v>25</v>
      </c>
      <c r="M15" s="1206">
        <v>61</v>
      </c>
      <c r="N15" s="1206">
        <v>18</v>
      </c>
      <c r="O15" s="1206">
        <v>40</v>
      </c>
      <c r="P15" s="1206">
        <v>7</v>
      </c>
      <c r="Q15" s="1206">
        <v>44</v>
      </c>
      <c r="R15" s="1206">
        <v>50</v>
      </c>
      <c r="S15" s="1206">
        <v>31</v>
      </c>
      <c r="T15" s="1206">
        <v>15</v>
      </c>
      <c r="U15" s="1206">
        <v>35</v>
      </c>
      <c r="V15" s="1200">
        <v>40</v>
      </c>
      <c r="W15" s="1206">
        <v>94</v>
      </c>
      <c r="X15" s="1206">
        <v>131</v>
      </c>
      <c r="Y15" s="1201">
        <v>159</v>
      </c>
      <c r="Z15" s="1206">
        <v>96</v>
      </c>
      <c r="AA15" s="1206">
        <v>108</v>
      </c>
      <c r="AB15" s="1206">
        <v>55</v>
      </c>
      <c r="AC15" s="1202">
        <v>143</v>
      </c>
      <c r="AD15" s="1206">
        <v>101</v>
      </c>
      <c r="AE15" s="1206">
        <v>192</v>
      </c>
      <c r="AF15" s="1206">
        <v>37</v>
      </c>
      <c r="AG15" s="1206">
        <v>16</v>
      </c>
      <c r="AH15" s="1203">
        <v>10</v>
      </c>
      <c r="AI15" s="1206">
        <v>36</v>
      </c>
      <c r="AJ15" s="1204">
        <v>318</v>
      </c>
    </row>
    <row r="16" spans="1:36" ht="14">
      <c r="A16" s="4" t="s">
        <v>138</v>
      </c>
      <c r="B16" s="1250">
        <v>0.47320000000000001</v>
      </c>
      <c r="C16" s="1251">
        <v>0.49840000000000001</v>
      </c>
      <c r="D16" s="1243">
        <v>0.44729999999999998</v>
      </c>
      <c r="E16" s="1251">
        <v>0.67959999999999998</v>
      </c>
      <c r="F16" s="1251">
        <v>0.63270000000000004</v>
      </c>
      <c r="G16" s="1251">
        <v>0.48080000000000001</v>
      </c>
      <c r="H16" s="1251">
        <v>0.50129999999999997</v>
      </c>
      <c r="I16" s="1251">
        <v>0.40339999999999998</v>
      </c>
      <c r="J16" s="1244">
        <v>0.31559999999999999</v>
      </c>
      <c r="K16" s="1251">
        <v>0.43359999999999999</v>
      </c>
      <c r="L16" s="1251">
        <v>0.43519999999999998</v>
      </c>
      <c r="M16" s="1251">
        <v>0.56879999999999997</v>
      </c>
      <c r="N16" s="1251">
        <v>0.56369999999999998</v>
      </c>
      <c r="O16" s="1251">
        <v>0.41370000000000001</v>
      </c>
      <c r="P16" s="1251">
        <v>0.28870000000000001</v>
      </c>
      <c r="Q16" s="1251">
        <v>0.57599999999999996</v>
      </c>
      <c r="R16" s="1251">
        <v>0.42870000000000003</v>
      </c>
      <c r="S16" s="1251">
        <v>0.40920000000000001</v>
      </c>
      <c r="T16" s="1251">
        <v>0.39729999999999999</v>
      </c>
      <c r="U16" s="1251">
        <v>0.45069999999999999</v>
      </c>
      <c r="V16" s="1245">
        <v>0.60009999999999997</v>
      </c>
      <c r="W16" s="1251">
        <v>0.44400000000000001</v>
      </c>
      <c r="X16" s="1251">
        <v>0.43330000000000002</v>
      </c>
      <c r="Y16" s="1246">
        <v>0.54190000000000005</v>
      </c>
      <c r="Z16" s="1251">
        <v>0.33439999999999998</v>
      </c>
      <c r="AA16" s="1251">
        <v>0.51870000000000005</v>
      </c>
      <c r="AB16" s="1251">
        <v>0.51219999999999999</v>
      </c>
      <c r="AC16" s="1247">
        <v>0.57830000000000004</v>
      </c>
      <c r="AD16" s="1251">
        <v>0.30880000000000002</v>
      </c>
      <c r="AE16" s="1251">
        <v>0.6341</v>
      </c>
      <c r="AF16" s="1251">
        <v>0.66279999999999994</v>
      </c>
      <c r="AG16" s="1251">
        <v>0.70909999999999995</v>
      </c>
      <c r="AH16" s="1248">
        <v>0.17599999999999999</v>
      </c>
      <c r="AI16" s="1251">
        <v>9.1200000000000003E-2</v>
      </c>
      <c r="AJ16" s="1249">
        <v>0.86580000000000001</v>
      </c>
    </row>
    <row r="17" spans="1:36" ht="14">
      <c r="A17" s="4" t="s">
        <v>164</v>
      </c>
      <c r="B17" s="1214">
        <v>70</v>
      </c>
      <c r="C17" s="1215">
        <v>43</v>
      </c>
      <c r="D17" s="1207">
        <v>27</v>
      </c>
      <c r="E17" s="1215">
        <v>13</v>
      </c>
      <c r="F17" s="1215">
        <v>10</v>
      </c>
      <c r="G17" s="1215">
        <v>14</v>
      </c>
      <c r="H17" s="1215">
        <v>7</v>
      </c>
      <c r="I17" s="1215">
        <v>6</v>
      </c>
      <c r="J17" s="1208">
        <v>20</v>
      </c>
      <c r="K17" s="1215">
        <v>10</v>
      </c>
      <c r="L17" s="1215">
        <v>5</v>
      </c>
      <c r="M17" s="1215">
        <v>9</v>
      </c>
      <c r="N17" s="1215">
        <v>1</v>
      </c>
      <c r="O17" s="1215">
        <v>8</v>
      </c>
      <c r="P17" s="1215">
        <v>2</v>
      </c>
      <c r="Q17" s="1215">
        <v>5</v>
      </c>
      <c r="R17" s="1215">
        <v>8</v>
      </c>
      <c r="S17" s="1215">
        <v>6</v>
      </c>
      <c r="T17" s="1215">
        <v>3</v>
      </c>
      <c r="U17" s="1215">
        <v>6</v>
      </c>
      <c r="V17" s="1209">
        <v>6</v>
      </c>
      <c r="W17" s="1215">
        <v>16</v>
      </c>
      <c r="X17" s="1215">
        <v>22</v>
      </c>
      <c r="Y17" s="1210">
        <v>23</v>
      </c>
      <c r="Z17" s="1215">
        <v>28</v>
      </c>
      <c r="AA17" s="1215">
        <v>15</v>
      </c>
      <c r="AB17" s="1215">
        <v>11</v>
      </c>
      <c r="AC17" s="1211">
        <v>16</v>
      </c>
      <c r="AD17" s="1215">
        <v>24</v>
      </c>
      <c r="AE17" s="1215">
        <v>21</v>
      </c>
      <c r="AF17" s="1215">
        <v>3</v>
      </c>
      <c r="AG17" s="1215">
        <v>1</v>
      </c>
      <c r="AH17" s="1212">
        <v>4</v>
      </c>
      <c r="AI17" s="1215">
        <v>23</v>
      </c>
      <c r="AJ17" s="1213">
        <v>26</v>
      </c>
    </row>
    <row r="18" spans="1:36" ht="14">
      <c r="A18" s="4" t="s">
        <v>138</v>
      </c>
      <c r="B18" s="1259">
        <v>8.1900000000000001E-2</v>
      </c>
      <c r="C18" s="1260">
        <v>9.9299999999999999E-2</v>
      </c>
      <c r="D18" s="1252">
        <v>6.4100000000000004E-2</v>
      </c>
      <c r="E18" s="1260">
        <v>0.1588</v>
      </c>
      <c r="F18" s="1260">
        <v>7.2300000000000003E-2</v>
      </c>
      <c r="G18" s="1260">
        <v>0.1045</v>
      </c>
      <c r="H18" s="1260">
        <v>4.4699999999999997E-2</v>
      </c>
      <c r="I18" s="1260">
        <v>5.0599999999999999E-2</v>
      </c>
      <c r="J18" s="1253">
        <v>9.11E-2</v>
      </c>
      <c r="K18" s="1260">
        <v>0.12</v>
      </c>
      <c r="L18" s="1260">
        <v>8.0299999999999996E-2</v>
      </c>
      <c r="M18" s="1260">
        <v>8.1199999999999994E-2</v>
      </c>
      <c r="N18" s="1260">
        <v>3.6600000000000001E-2</v>
      </c>
      <c r="O18" s="1260">
        <v>8.2500000000000004E-2</v>
      </c>
      <c r="P18" s="1260">
        <v>9.74E-2</v>
      </c>
      <c r="Q18" s="1260">
        <v>6.7500000000000004E-2</v>
      </c>
      <c r="R18" s="1260">
        <v>6.7699999999999996E-2</v>
      </c>
      <c r="S18" s="1260">
        <v>8.4599999999999995E-2</v>
      </c>
      <c r="T18" s="1260">
        <v>8.9599999999999999E-2</v>
      </c>
      <c r="U18" s="1260">
        <v>8.3599999999999994E-2</v>
      </c>
      <c r="V18" s="1254">
        <v>8.7900000000000006E-2</v>
      </c>
      <c r="W18" s="1260">
        <v>7.5399999999999995E-2</v>
      </c>
      <c r="X18" s="1260">
        <v>7.3800000000000004E-2</v>
      </c>
      <c r="Y18" s="1255">
        <v>7.6999999999999999E-2</v>
      </c>
      <c r="Z18" s="1260">
        <v>9.6699999999999994E-2</v>
      </c>
      <c r="AA18" s="1260">
        <v>7.1400000000000005E-2</v>
      </c>
      <c r="AB18" s="1260">
        <v>0.10340000000000001</v>
      </c>
      <c r="AC18" s="1256">
        <v>6.4199999999999993E-2</v>
      </c>
      <c r="AD18" s="1260">
        <v>7.4399999999999994E-2</v>
      </c>
      <c r="AE18" s="1260">
        <v>6.7699999999999996E-2</v>
      </c>
      <c r="AF18" s="1260">
        <v>4.82E-2</v>
      </c>
      <c r="AG18" s="1260">
        <v>3.7999999999999999E-2</v>
      </c>
      <c r="AH18" s="1257">
        <v>7.46E-2</v>
      </c>
      <c r="AI18" s="1260">
        <v>0.06</v>
      </c>
      <c r="AJ18" s="1258">
        <v>7.0099999999999996E-2</v>
      </c>
    </row>
    <row r="19" spans="1:36" ht="14">
      <c r="A19" s="4" t="s">
        <v>166</v>
      </c>
      <c r="B19" s="1223">
        <v>2</v>
      </c>
      <c r="C19" s="1224">
        <v>1</v>
      </c>
      <c r="D19" s="1216">
        <v>1</v>
      </c>
      <c r="E19" s="1224">
        <v>0</v>
      </c>
      <c r="F19" s="1224">
        <v>1</v>
      </c>
      <c r="G19" s="1224">
        <v>1</v>
      </c>
      <c r="H19" s="1224">
        <v>1</v>
      </c>
      <c r="I19" s="1224">
        <v>0</v>
      </c>
      <c r="J19" s="1217">
        <v>0</v>
      </c>
      <c r="K19" s="1224">
        <v>0</v>
      </c>
      <c r="L19" s="1224">
        <v>0</v>
      </c>
      <c r="M19" s="1224">
        <v>0</v>
      </c>
      <c r="N19" s="1224">
        <v>0</v>
      </c>
      <c r="O19" s="1224">
        <v>0</v>
      </c>
      <c r="P19" s="1224">
        <v>0</v>
      </c>
      <c r="Q19" s="1224">
        <v>0</v>
      </c>
      <c r="R19" s="1224">
        <v>1</v>
      </c>
      <c r="S19" s="1224">
        <v>0</v>
      </c>
      <c r="T19" s="1224">
        <v>1</v>
      </c>
      <c r="U19" s="1224">
        <v>0</v>
      </c>
      <c r="V19" s="1218">
        <v>0</v>
      </c>
      <c r="W19" s="1224">
        <v>1</v>
      </c>
      <c r="X19" s="1224">
        <v>0</v>
      </c>
      <c r="Y19" s="1219">
        <v>1</v>
      </c>
      <c r="Z19" s="1224">
        <v>0</v>
      </c>
      <c r="AA19" s="1224">
        <v>2</v>
      </c>
      <c r="AB19" s="1224">
        <v>0</v>
      </c>
      <c r="AC19" s="1220">
        <v>0</v>
      </c>
      <c r="AD19" s="1224">
        <v>0</v>
      </c>
      <c r="AE19" s="1224">
        <v>2</v>
      </c>
      <c r="AF19" s="1224">
        <v>0</v>
      </c>
      <c r="AG19" s="1224">
        <v>0</v>
      </c>
      <c r="AH19" s="1221">
        <v>0</v>
      </c>
      <c r="AI19" s="1224">
        <v>0</v>
      </c>
      <c r="AJ19" s="1222">
        <v>0</v>
      </c>
    </row>
    <row r="20" spans="1:36" ht="14">
      <c r="A20" s="8" t="s">
        <v>138</v>
      </c>
      <c r="B20" s="1269">
        <v>2.5999999999999999E-3</v>
      </c>
      <c r="C20" s="1268">
        <v>2.7000000000000001E-3</v>
      </c>
      <c r="D20" s="1261">
        <v>2.5000000000000001E-3</v>
      </c>
      <c r="E20" s="1268">
        <v>0</v>
      </c>
      <c r="F20" s="1268">
        <v>4.7000000000000002E-3</v>
      </c>
      <c r="G20" s="1268">
        <v>5.7999999999999996E-3</v>
      </c>
      <c r="H20" s="1268">
        <v>5.1999999999999998E-3</v>
      </c>
      <c r="I20" s="1268">
        <v>0</v>
      </c>
      <c r="J20" s="1262">
        <v>0</v>
      </c>
      <c r="K20" s="1268">
        <v>0</v>
      </c>
      <c r="L20" s="1268">
        <v>0</v>
      </c>
      <c r="M20" s="1268">
        <v>2.7000000000000001E-3</v>
      </c>
      <c r="N20" s="1268">
        <v>0</v>
      </c>
      <c r="O20" s="1268">
        <v>0</v>
      </c>
      <c r="P20" s="1268">
        <v>0</v>
      </c>
      <c r="Q20" s="1268">
        <v>1.2999999999999999E-3</v>
      </c>
      <c r="R20" s="1268">
        <v>6.7000000000000002E-3</v>
      </c>
      <c r="S20" s="1268">
        <v>0</v>
      </c>
      <c r="T20" s="1268">
        <v>2.1299999999999999E-2</v>
      </c>
      <c r="U20" s="1268">
        <v>0</v>
      </c>
      <c r="V20" s="1263">
        <v>3.3999999999999998E-3</v>
      </c>
      <c r="W20" s="1268">
        <v>6.4999999999999997E-3</v>
      </c>
      <c r="X20" s="1268">
        <v>0</v>
      </c>
      <c r="Y20" s="1264">
        <v>2.8E-3</v>
      </c>
      <c r="Z20" s="1268">
        <v>1.1000000000000001E-3</v>
      </c>
      <c r="AA20" s="1268">
        <v>9.1000000000000004E-3</v>
      </c>
      <c r="AB20" s="1268">
        <v>0</v>
      </c>
      <c r="AC20" s="1265">
        <v>0</v>
      </c>
      <c r="AD20" s="1268">
        <v>0</v>
      </c>
      <c r="AE20" s="1268">
        <v>5.3E-3</v>
      </c>
      <c r="AF20" s="1268">
        <v>5.1999999999999998E-3</v>
      </c>
      <c r="AG20" s="1268">
        <v>0</v>
      </c>
      <c r="AH20" s="1266">
        <v>0</v>
      </c>
      <c r="AI20" s="1268">
        <v>0</v>
      </c>
      <c r="AJ20" s="1267">
        <v>0</v>
      </c>
    </row>
    <row r="21" spans="1:36" ht="14">
      <c r="A21" s="4" t="s">
        <v>149</v>
      </c>
      <c r="B21" s="1232">
        <v>849</v>
      </c>
      <c r="C21" s="1233">
        <v>429</v>
      </c>
      <c r="D21" s="1225">
        <v>420</v>
      </c>
      <c r="E21" s="1233">
        <v>80</v>
      </c>
      <c r="F21" s="1233">
        <v>131</v>
      </c>
      <c r="G21" s="1233">
        <v>135</v>
      </c>
      <c r="H21" s="1233">
        <v>159</v>
      </c>
      <c r="I21" s="1233">
        <v>128</v>
      </c>
      <c r="J21" s="1226">
        <v>216</v>
      </c>
      <c r="K21" s="1233">
        <v>79</v>
      </c>
      <c r="L21" s="1233">
        <v>57</v>
      </c>
      <c r="M21" s="1233">
        <v>107</v>
      </c>
      <c r="N21" s="1233">
        <v>33</v>
      </c>
      <c r="O21" s="1233">
        <v>96</v>
      </c>
      <c r="P21" s="1233">
        <v>25</v>
      </c>
      <c r="Q21" s="1233">
        <v>77</v>
      </c>
      <c r="R21" s="1233">
        <v>116</v>
      </c>
      <c r="S21" s="1233">
        <v>75</v>
      </c>
      <c r="T21" s="1233">
        <v>39</v>
      </c>
      <c r="U21" s="1233">
        <v>77</v>
      </c>
      <c r="V21" s="1227">
        <v>67</v>
      </c>
      <c r="W21" s="1233">
        <v>213</v>
      </c>
      <c r="X21" s="1233">
        <v>301</v>
      </c>
      <c r="Y21" s="1228">
        <v>293</v>
      </c>
      <c r="Z21" s="1233">
        <v>286</v>
      </c>
      <c r="AA21" s="1233">
        <v>208</v>
      </c>
      <c r="AB21" s="1233">
        <v>108</v>
      </c>
      <c r="AC21" s="1229">
        <v>247</v>
      </c>
      <c r="AD21" s="1233">
        <v>327</v>
      </c>
      <c r="AE21" s="1233">
        <v>303</v>
      </c>
      <c r="AF21" s="1233">
        <v>56</v>
      </c>
      <c r="AG21" s="1233">
        <v>22</v>
      </c>
      <c r="AH21" s="1230">
        <v>54</v>
      </c>
      <c r="AI21" s="1233">
        <v>392</v>
      </c>
      <c r="AJ21" s="1231">
        <v>368</v>
      </c>
    </row>
    <row r="22" spans="1:36" ht="14">
      <c r="A22" s="8" t="s">
        <v>138</v>
      </c>
      <c r="B22" s="1278">
        <v>1</v>
      </c>
      <c r="C22" s="1277">
        <v>1</v>
      </c>
      <c r="D22" s="1270">
        <v>1</v>
      </c>
      <c r="E22" s="1277">
        <v>1</v>
      </c>
      <c r="F22" s="1277">
        <v>1</v>
      </c>
      <c r="G22" s="1277">
        <v>1</v>
      </c>
      <c r="H22" s="1277">
        <v>0.99990000000000001</v>
      </c>
      <c r="I22" s="1277">
        <v>1</v>
      </c>
      <c r="J22" s="1271">
        <v>1</v>
      </c>
      <c r="K22" s="1277">
        <v>1</v>
      </c>
      <c r="L22" s="1277">
        <v>1</v>
      </c>
      <c r="M22" s="1277">
        <v>1</v>
      </c>
      <c r="N22" s="1277">
        <v>1</v>
      </c>
      <c r="O22" s="1277">
        <v>1.0001</v>
      </c>
      <c r="P22" s="1277">
        <v>1.0001</v>
      </c>
      <c r="Q22" s="1277">
        <v>1</v>
      </c>
      <c r="R22" s="1277">
        <v>1</v>
      </c>
      <c r="S22" s="1277">
        <v>0.99990000000000001</v>
      </c>
      <c r="T22" s="1277">
        <v>1</v>
      </c>
      <c r="U22" s="1277">
        <v>1</v>
      </c>
      <c r="V22" s="1272">
        <v>1.0001</v>
      </c>
      <c r="W22" s="1277">
        <v>1</v>
      </c>
      <c r="X22" s="1277">
        <v>1.0001</v>
      </c>
      <c r="Y22" s="1273">
        <v>1</v>
      </c>
      <c r="Z22" s="1277">
        <v>1</v>
      </c>
      <c r="AA22" s="1277">
        <v>0.99990000000000001</v>
      </c>
      <c r="AB22" s="1277">
        <v>1</v>
      </c>
      <c r="AC22" s="1274">
        <v>1</v>
      </c>
      <c r="AD22" s="1277">
        <v>0.99990000000000001</v>
      </c>
      <c r="AE22" s="1277">
        <v>1</v>
      </c>
      <c r="AF22" s="1277">
        <v>0.99990000000000001</v>
      </c>
      <c r="AG22" s="1277">
        <v>1</v>
      </c>
      <c r="AH22" s="1275">
        <v>1</v>
      </c>
      <c r="AI22" s="1277">
        <v>1.0001</v>
      </c>
      <c r="AJ22" s="1276">
        <v>0.99990000000000001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36</vt:i4>
      </vt:variant>
    </vt:vector>
  </HeadingPairs>
  <TitlesOfParts>
    <vt:vector size="36" baseType="lpstr">
      <vt:lpstr>Cover sheet and methodology</vt:lpstr>
      <vt:lpstr>Table 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dcterms:created xsi:type="dcterms:W3CDTF">2019-02-18T17:49:47Z</dcterms:created>
  <dcterms:modified xsi:type="dcterms:W3CDTF">2019-02-18T23:03:14Z</dcterms:modified>
  <cp:category/>
</cp:coreProperties>
</file>