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SUR-NAS-B6\Documents\7. Projects\2019\1. January\CPRE\"/>
    </mc:Choice>
  </mc:AlternateContent>
  <xr:revisionPtr revIDLastSave="0" documentId="13_ncr:1_{7CCDC4E2-A57F-4CF6-9694-11D1D3FB1C32}" xr6:coauthVersionLast="41" xr6:coauthVersionMax="41" xr10:uidLastSave="{00000000-0000-0000-0000-000000000000}"/>
  <bookViews>
    <workbookView xWindow="375" yWindow="30" windowWidth="28395" windowHeight="15570" tabRatio="731" firstSheet="33" activeTab="33" xr2:uid="{00000000-000D-0000-FFFF-FFFF00000000}"/>
  </bookViews>
  <sheets>
    <sheet name="Cover sheet" sheetId="102"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 name="Table 30" sheetId="31" r:id="rId32"/>
    <sheet name="Table 31" sheetId="32" r:id="rId33"/>
    <sheet name="Table 32" sheetId="33" r:id="rId3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<sst xmlns="http://schemas.openxmlformats.org/spreadsheetml/2006/main" count="1509" uniqueCount="236">
  <si>
    <t>Table</t>
  </si>
  <si>
    <t>Question</t>
  </si>
  <si>
    <t>Question wording</t>
  </si>
  <si>
    <t>Base</t>
  </si>
  <si>
    <t>Table 1</t>
  </si>
  <si>
    <t>Question 1</t>
  </si>
  <si>
    <t>Which of the following have you heard of?: Oxford-Cambridge Growth Corridor</t>
  </si>
  <si>
    <t>All respondents</t>
  </si>
  <si>
    <t>Table 2</t>
  </si>
  <si>
    <t>Question 2</t>
  </si>
  <si>
    <t>Which of the following have you heard of?: Cambridge-Milton Keynes-Oxford Arc</t>
  </si>
  <si>
    <t>Table 3</t>
  </si>
  <si>
    <t>Question 3</t>
  </si>
  <si>
    <t>Which of the following have you heard of?: Oxford-Cambridge Expressway</t>
  </si>
  <si>
    <t>Table 4</t>
  </si>
  <si>
    <t>Question 4</t>
  </si>
  <si>
    <t>Which of the following have you heard of?: East-West Rail</t>
  </si>
  <si>
    <t>Table 5</t>
  </si>
  <si>
    <t>Question 5</t>
  </si>
  <si>
    <t>Which of the following have you heard of?: National Infrastructure Commission report ‘Partnering for Prosperity – A New Deal for the Cambridge-Milton Keynes-Oxford Arc’</t>
  </si>
  <si>
    <t>Table 6</t>
  </si>
  <si>
    <t>Question 6</t>
  </si>
  <si>
    <t>Which of the following have you heard of?: Proposals to build up to one million new homes between Oxford and Cambridge</t>
  </si>
  <si>
    <t>Table 7</t>
  </si>
  <si>
    <t>Question 7</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</si>
  <si>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be necessary to meet population growth</t>
  </si>
  <si>
    <t>Table 8</t>
  </si>
  <si>
    <t>Question 8</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</si>
  <si>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contribute to economic growth</t>
  </si>
  <si>
    <t>Table 9</t>
  </si>
  <si>
    <t>Question 9</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</si>
  <si>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can realistically be delivered by 2050</t>
  </si>
  <si>
    <t>Table 10</t>
  </si>
  <si>
    <t>Question 10</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</si>
  <si>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need major investment in public transport and other social infrastructure</t>
  </si>
  <si>
    <t>Table 11</t>
  </si>
  <si>
    <t>Question 11</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</si>
  <si>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lead to damage of the area’s countryside and natural environment</t>
  </si>
  <si>
    <t>Table 12</t>
  </si>
  <si>
    <t>Question 12</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</si>
  <si>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I support new house-building but not at this scale</t>
  </si>
  <si>
    <t>Table 13</t>
  </si>
  <si>
    <t>Question 13</t>
  </si>
  <si>
    <t>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I would like to be consulted in more detail about the proposals for one million new homes</t>
  </si>
  <si>
    <t>Table 14</t>
  </si>
  <si>
    <t>Question 14</t>
  </si>
  <si>
    <t>What are the most important issues you would want to see addressed in any approach to achieving growth in the area between Oxford and Cambridge? Please rank in order of importance : Protecting and improving the natural environment including wildlife and landscape</t>
  </si>
  <si>
    <t>Table 15</t>
  </si>
  <si>
    <t>What are the most important issues you would want to see addressed in any approach to achieving growth in the area between Oxford and Cambridge? Please rank in order of importance : Ensuring any new housing is well-designed – for instance, by being energy efficient and having an attractive appearance</t>
  </si>
  <si>
    <t>Table 16</t>
  </si>
  <si>
    <t>What are the most important issues you would want to see addressed in any approach to achieving growth in the area between Oxford and Cambridge? Please rank in order of importance : Providing more affordable housing for people on average incomes or below</t>
  </si>
  <si>
    <t>Table 17</t>
  </si>
  <si>
    <t>What are the most important issues you would want to see addressed in any approach to achieving growth in the area between Oxford and Cambridge? Please rank in order of importance : Sustainable transport infrastructure such as buses, walking and cycle routes</t>
  </si>
  <si>
    <t>Table 18</t>
  </si>
  <si>
    <t>What are the most important issues you would want to see addressed in any approach to achieving growth in the area between Oxford and Cambridge? Please rank in order of importance : Reducing air pollution in and around towns</t>
  </si>
  <si>
    <t>Table 19</t>
  </si>
  <si>
    <t>What are the most important issues you would want to see addressed in any approach to achieving growth in the area between Oxford and Cambridge? Please rank in order of importance : More access to green space</t>
  </si>
  <si>
    <t>Table 20</t>
  </si>
  <si>
    <t>What are the most important issues you would want to see addressed in any approach to achieving growth in the area between Oxford and Cambridge? Please rank in order of importance : Creating sustainable communities where people can live, work and enjoy a healthy lifestyle</t>
  </si>
  <si>
    <t>Table 21</t>
  </si>
  <si>
    <t>What are the most important issues you would want to see addressed in any approach to achieving growth in the area between Oxford and Cambridge? Please rank in order of importance : Protecting our historic environment, including designated historic buildings and conservation areas</t>
  </si>
  <si>
    <t>Table 22</t>
  </si>
  <si>
    <t>Question 14 summary</t>
  </si>
  <si>
    <t>What are the most important issues you would want to see addressed in any approach to achieving growth in the area between Oxford and Cambridge? Top ranking responses</t>
  </si>
  <si>
    <t>Table 23</t>
  </si>
  <si>
    <t>Question 15</t>
  </si>
  <si>
    <t>If new homes were to be built in your local area, which, if any, of these types of homes do you think are most needed?</t>
  </si>
  <si>
    <t>Table 24</t>
  </si>
  <si>
    <t>Question 16</t>
  </si>
  <si>
    <t>Which, if any, of these tenures of homes do you think are needed in your local area?: Homes to buy</t>
  </si>
  <si>
    <t>Table 25</t>
  </si>
  <si>
    <t>Question 17</t>
  </si>
  <si>
    <t>Which, if any, of these tenures of homes do you think are needed in your local area?: Homes to rent from private landlords</t>
  </si>
  <si>
    <t>Table 26</t>
  </si>
  <si>
    <t>Question 18</t>
  </si>
  <si>
    <t>Which, if any, of these tenures of homes do you think are needed in your local area?: Homes to rent from local authorities or housing associations</t>
  </si>
  <si>
    <t>Table 27</t>
  </si>
  <si>
    <t>Question 19</t>
  </si>
  <si>
    <t>Which, if any, of these tenures of homes do you think are needed in your local area?: Homes to part-own and part-rent</t>
  </si>
  <si>
    <t>Table 28</t>
  </si>
  <si>
    <t>Question 20</t>
  </si>
  <si>
    <t>When planning new house building, whose needs do you think should take priority? Please rank in order of preference : People working locally</t>
  </si>
  <si>
    <t>Table 29</t>
  </si>
  <si>
    <t>When planning new house building, whose needs do you think should take priority? Please rank in order of preference : People working up to 40 miles away, but not in London</t>
  </si>
  <si>
    <t>Table 30</t>
  </si>
  <si>
    <t>When planning new house building, whose needs do you think should take priority? Please rank in order of preference : London commuters</t>
  </si>
  <si>
    <t>Table 31</t>
  </si>
  <si>
    <t>When planning new house building, whose needs do you think should take priority? Please rank in order of preference : Retirees</t>
  </si>
  <si>
    <t>Table 32</t>
  </si>
  <si>
    <t>Question 20 summary</t>
  </si>
  <si>
    <t>When planning new house building, whose needs do you think should take priority? Top ranking responses</t>
  </si>
  <si>
    <t>Topical poll</t>
  </si>
  <si>
    <t>Prepared by Survation on behalf of  CPRE</t>
  </si>
  <si>
    <t>Fieldwork conducted:  17 January - 26 February 2019</t>
  </si>
  <si>
    <t>Q1. Which of the following have you heard of?: Oxford-Cambridge Growth Corridor</t>
  </si>
  <si>
    <t>Base: All respondents</t>
  </si>
  <si>
    <t>Total</t>
  </si>
  <si>
    <t>Female</t>
  </si>
  <si>
    <t>Male</t>
  </si>
  <si>
    <t>18-24</t>
  </si>
  <si>
    <t>25-34</t>
  </si>
  <si>
    <t>35-44</t>
  </si>
  <si>
    <t>45-54</t>
  </si>
  <si>
    <t>55-64</t>
  </si>
  <si>
    <t>65+</t>
  </si>
  <si>
    <t>Bedfordshire</t>
  </si>
  <si>
    <t>Buckinghamshire</t>
  </si>
  <si>
    <t>Cambridgeshire</t>
  </si>
  <si>
    <t>Northamptonshire</t>
  </si>
  <si>
    <t>Oxfordshire</t>
  </si>
  <si>
    <t>Con</t>
  </si>
  <si>
    <t>Lab</t>
  </si>
  <si>
    <t>LD</t>
  </si>
  <si>
    <t>Other</t>
  </si>
  <si>
    <t>Unweighted total</t>
  </si>
  <si>
    <t>Weighted total</t>
  </si>
  <si>
    <t>Have heard of</t>
  </si>
  <si>
    <t/>
  </si>
  <si>
    <t>Have not heard of</t>
  </si>
  <si>
    <t>Not sure</t>
  </si>
  <si>
    <t>SIGMA</t>
  </si>
  <si>
    <t>Sex</t>
  </si>
  <si>
    <t>Age</t>
  </si>
  <si>
    <t>County</t>
  </si>
  <si>
    <t>2017 Westminster Vote</t>
  </si>
  <si>
    <t>Q2. Which of the following have you heard of?: Cambridge-Milton Keynes-Oxford Arc</t>
  </si>
  <si>
    <t>Q3. Which of the following have you heard of?: Oxford-Cambridge Expressway</t>
  </si>
  <si>
    <t>Q4. Which of the following have you heard of?: East-West Rail</t>
  </si>
  <si>
    <t>Q5. Which of the following have you heard of?: National Infrastructure Commission report ‘Partnering for Prosperity – A New Deal for the Cambridge-Milton Keynes-Oxford Arc’</t>
  </si>
  <si>
    <t>Q6. Which of the following have you heard of?: Proposals to build up to one million new homes between Oxford and Cambridge</t>
  </si>
  <si>
    <t>Q7.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be necessary to meet population growth</t>
  </si>
  <si>
    <t>Strongly agree</t>
  </si>
  <si>
    <t>Somewhat agree</t>
  </si>
  <si>
    <t>Neither agree nor disagree</t>
  </si>
  <si>
    <t>Somewhat disagree</t>
  </si>
  <si>
    <t>Strongly disagree</t>
  </si>
  <si>
    <t>Don`t know</t>
  </si>
  <si>
    <t>Q8.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contribute to economic growth</t>
  </si>
  <si>
    <t>Q9.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can realistically be delivered by 2050</t>
  </si>
  <si>
    <t>Q10.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need major investment in public transport and other social infrastructure</t>
  </si>
  <si>
    <t>Q11.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The one million new homes will lead to damage of the area’s countryside and natural environment</t>
  </si>
  <si>
    <t>Q12.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I support new house-building but not at this scale</t>
  </si>
  <si>
    <t>Q13. The Government has endorsed proposals to promote economic growth across an area it refers to as the Cambridge-Milton Keynes-Oxford Arc. As part of the proposals, the Government aims to build up to a million new homes across the five counties that make up the Arc - Bedfordshire, Buckinghamshire, Cambridgeshire, Northamptonshire and Oxfordshire – by 2050, increasing the population by as much as 1.9m. At the moment, around 3.5m people live in the Arc area, and there are approximately 1.5m homes.
Supporters of the plans say that they are necessary to safeguard and grow the science and technology sectors in the area, while opponents say the plans will ruin a green space the size of Birmingham and that investment should be more evenly spread around the country.
To what extent do you agree or disagree with the following statements?*: I would like to be consulted in more detail about the proposals for one million new homes</t>
  </si>
  <si>
    <t>Q14. What are the most important issues you would want to see addressed in any approach to achieving growth in the area between Oxford and Cambridge? Please rank in order of importance : Protecting and improving the natural environment including wildlife and landscape</t>
  </si>
  <si>
    <t>1</t>
  </si>
  <si>
    <t>2</t>
  </si>
  <si>
    <t>3</t>
  </si>
  <si>
    <t>4</t>
  </si>
  <si>
    <t>5</t>
  </si>
  <si>
    <t>6</t>
  </si>
  <si>
    <t>7</t>
  </si>
  <si>
    <t>8</t>
  </si>
  <si>
    <t>Q14. What are the most important issues you would want to see addressed in any approach to achieving growth in the area between Oxford and Cambridge? Please rank in order of importance : Ensuring any new housing is well-designed – for instance, by being energy efficient and having an attractive appearance</t>
  </si>
  <si>
    <t>Q14. What are the most important issues you would want to see addressed in any approach to achieving growth in the area between Oxford and Cambridge? Please rank in order of importance : Providing more affordable housing for people on average incomes or below</t>
  </si>
  <si>
    <t>Q14. What are the most important issues you would want to see addressed in any approach to achieving growth in the area between Oxford and Cambridge? Please rank in order of importance : Sustainable transport infrastructure such as buses, walking and cycle routes</t>
  </si>
  <si>
    <t>Q14. What are the most important issues you would want to see addressed in any approach to achieving growth in the area between Oxford and Cambridge? Please rank in order of importance : Reducing air pollution in and around towns</t>
  </si>
  <si>
    <t>Q14. What are the most important issues you would want to see addressed in any approach to achieving growth in the area between Oxford and Cambridge? Please rank in order of importance : More access to green space</t>
  </si>
  <si>
    <t>Q14. What are the most important issues you would want to see addressed in any approach to achieving growth in the area between Oxford and Cambridge? Please rank in order of importance : Creating sustainable communities where people can live, work and enjoy a healthy lifestyle</t>
  </si>
  <si>
    <t>Q14. What are the most important issues you would want to see addressed in any approach to achieving growth in the area between Oxford and Cambridge? Please rank in order of importance : Protecting our historic environment, including designated historic buildings and conservation areas</t>
  </si>
  <si>
    <t>Q14 summary. What are the most important issues you would want to see addressed in any approach to achieving growth in the area between Oxford and Cambridge? Top ranking responses</t>
  </si>
  <si>
    <t>Protecting and improving the natural environment including wildlife and landscape</t>
  </si>
  <si>
    <t>Ensuring any new housing is well-designed – for instance, by being energy efficient and having an attractive appearance</t>
  </si>
  <si>
    <t>Providing more affordable housing for people on average incomes or below</t>
  </si>
  <si>
    <t>Sustainable transport infrastructure such as buses, walking and cycle routes</t>
  </si>
  <si>
    <t>Reducing air pollution in and around towns</t>
  </si>
  <si>
    <t>More access to green space</t>
  </si>
  <si>
    <t>Creating sustainable communities where people can live, work and enjoy a healthy lifestyle</t>
  </si>
  <si>
    <t>Protecting our historic environment, including designated historic buildings and conservation areas</t>
  </si>
  <si>
    <t>Q15. If new homes were to be built in your local area, which, if any, of these types of homes do you think are most needed?</t>
  </si>
  <si>
    <t>No new homes are needed</t>
  </si>
  <si>
    <t>1–2 bedroom homes</t>
  </si>
  <si>
    <t>3–4 bedroom homes</t>
  </si>
  <si>
    <t>5+ bedroom homes</t>
  </si>
  <si>
    <t>Don’t know</t>
  </si>
  <si>
    <t>Q16. Which, if any, of these tenures of homes do you think are needed in your local area?: Homes to buy</t>
  </si>
  <si>
    <t>Are needed</t>
  </si>
  <si>
    <t>Are not needed</t>
  </si>
  <si>
    <t>Q17. Which, if any, of these tenures of homes do you think are needed in your local area?: Homes to rent from private landlords</t>
  </si>
  <si>
    <t>Q18. Which, if any, of these tenures of homes do you think are needed in your local area?: Homes to rent from local authorities or housing associations</t>
  </si>
  <si>
    <t>Q19. Which, if any, of these tenures of homes do you think are needed in your local area?: Homes to part-own and part-rent</t>
  </si>
  <si>
    <t>Q20. When planning new house building, whose needs do you think should take priority? Please rank in order of preference : People working locally</t>
  </si>
  <si>
    <t>Q20. When planning new house building, whose needs do you think should take priority? Please rank in order of preference : People working up to 40 miles away, but not in London</t>
  </si>
  <si>
    <t>Q20. When planning new house building, whose needs do you think should take priority? Please rank in order of preference : London commuters</t>
  </si>
  <si>
    <t>Q20. When planning new house building, whose needs do you think should take priority? Please rank in order of preference : Retirees</t>
  </si>
  <si>
    <t>Q20 summary. When planning new house building, whose needs do you think should take priority? Top ranking responses</t>
  </si>
  <si>
    <t>People working up to 40 miles away, but not in London</t>
  </si>
  <si>
    <t>London commuters</t>
  </si>
  <si>
    <t>Retirees</t>
  </si>
  <si>
    <t>People working locally</t>
  </si>
  <si>
    <t>Topical Poll</t>
  </si>
  <si>
    <t>Methodology</t>
  </si>
  <si>
    <t>Fieldwork Dates</t>
  </si>
  <si>
    <t>Data Weighting</t>
  </si>
  <si>
    <t>Data Collection Method</t>
  </si>
  <si>
    <t>The survey was conducted via online panel.</t>
  </si>
  <si>
    <t>Invitations to complete surveys were sent</t>
  </si>
  <si>
    <t>Margin of Error</t>
  </si>
  <si>
    <t>out to members of the panel. Differential</t>
  </si>
  <si>
    <t>Because only a sample of the full population was interviewed, all results are subject to margin of error, meaning that not all differences are statistically significant.</t>
  </si>
  <si>
    <t>response rates from different demographic</t>
  </si>
  <si>
    <t>groups were taken into account.</t>
  </si>
  <si>
    <t>Subsamples from the cross-breaks will be subject to higher margin of error, conclusions drawn from crossbreaks with very small sub-samples should be treated with caution.</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</si>
  <si>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</si>
  <si>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</si>
  <si>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</si>
  <si>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</si>
  <si>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</si>
  <si>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</si>
  <si>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</si>
  <si>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</si>
  <si>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</si>
  <si>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</si>
  <si>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</si>
  <si>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</si>
  <si>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</si>
  <si>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</si>
  <si>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</si>
  <si>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</si>
  <si>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</si>
  <si>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</si>
  <si>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</si>
  <si>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</si>
  <si>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</si>
  <si>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 www.twitter.com/survation for our regular survey work and political polling</t>
  </si>
  <si>
    <t>Survation are Market Research Society company partners and  members of The British Polling Council.</t>
  </si>
  <si>
    <t>http://www.britishpollingcouncil.org</t>
  </si>
  <si>
    <t>Survation Ltd Registered in England &amp; Wales Number 07143509</t>
  </si>
  <si>
    <t>Targets for the weighted data were derived from Office for National Statistics Census Data and the results of the 2017 UK General Election.</t>
  </si>
  <si>
    <t>Prepared by Survation on behalf of Campaign to Protect Rural England Oxfordshire</t>
  </si>
  <si>
    <t>17th January - 26th February 2019</t>
  </si>
  <si>
    <t>People aged 18+ in Bedfordshire</t>
  </si>
  <si>
    <t>Northamptonshire and Oxfordshire</t>
  </si>
  <si>
    <t>Data were weighted by age, sex, county, and 2017 General Election vote.</t>
  </si>
  <si>
    <t>Data were weighted to the profile of all adults aged 18+ in Bedfordshire, Buckinghamshire, Cambridgeshire, Northamptonshire and Oxfordshire.</t>
  </si>
  <si>
    <t xml:space="preserve">Buckinghamshire, Cambridgeshire, </t>
  </si>
  <si>
    <t>For example, in a question where 50% (the worst case scenario as far as margin of error is concerned) gave a particular answer, with a sample of 1,543 it is 95% certain that the ‘true’ value will fall within the range of 2.5%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</si>
</sst>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sz val="11"/>
      <color rgb="FF000000"/>
      <name val="Frank Regular"/>
      <family val="3"/>
    </font>
    <font>
      <sz val="11"/>
      <color rgb="FF000000"/>
      <name val="17/11/2018"/>
    </font>
    <font>
      <sz val="11"/>
      <color theme="1"/>
      <name val="Frank Regular"/>
      <family val="3"/>
    </font>
    <font>
      <b/>
      <sz val="16"/>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0"/>
      <color rgb="FF000000"/>
      <name val="Frank Regular"/>
      <family val="3"/>
    </font>
    <font>
      <sz val="10"/>
      <color theme="1"/>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9" fillId="0" borderId="0" applyNumberFormat="0" applyFill="0" applyBorder="0" applyAlignment="0" applyProtection="0"/>
  </cellStyleXfs>
  <cellXfs count="46">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7" fillId="2" borderId="0" xfId="1" applyFont="1" applyFill="1"/>
    <xf numFmtId="0" fontId="6" fillId="2" borderId="0" xfId="1" applyFill="1"/>
    <xf numFmtId="0" fontId="0" fillId="2" borderId="0" xfId="0" applyFill="1"/>
    <xf numFmtId="14" fontId="9" fillId="2" borderId="0" xfId="1" applyNumberFormat="1" applyFont="1" applyFill="1" applyAlignment="1">
      <alignment horizontal="left"/>
    </xf>
    <xf numFmtId="0" fontId="10" fillId="2" borderId="0" xfId="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4" fillId="2" borderId="0" xfId="0" applyFont="1" applyFill="1" applyAlignment="1">
      <alignment vertical="center"/>
    </xf>
    <xf numFmtId="0" fontId="10" fillId="2" borderId="0" xfId="1" applyFont="1" applyFill="1" applyAlignment="1">
      <alignment vertical="center"/>
    </xf>
    <xf numFmtId="0" fontId="10" fillId="2" borderId="0" xfId="0" applyFont="1" applyFill="1" applyAlignment="1">
      <alignment vertical="center"/>
    </xf>
    <xf numFmtId="0" fontId="15" fillId="2" borderId="0" xfId="1" applyFont="1" applyFill="1" applyAlignment="1">
      <alignment vertical="center"/>
    </xf>
    <xf numFmtId="0" fontId="8"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8" fillId="2" borderId="0" xfId="1" applyFont="1" applyFill="1"/>
    <xf numFmtId="3" fontId="10" fillId="2" borderId="0" xfId="0" applyNumberFormat="1" applyFont="1" applyFill="1" applyAlignment="1">
      <alignment vertical="center"/>
    </xf>
    <xf numFmtId="3" fontId="10" fillId="2" borderId="0" xfId="1" applyNumberFormat="1" applyFont="1" applyFill="1" applyAlignment="1">
      <alignment vertical="center"/>
    </xf>
    <xf numFmtId="0" fontId="19" fillId="2" borderId="0" xfId="2" applyFill="1"/>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cellXfs>
  <cellStyles count="3">
    <cellStyle name="Hyperlink 2" xfId="2" xr:uid="{BBC14C7C-49E6-40F1-9FE8-03574A323224}"/>
    <cellStyle name="Normal" xfId="0" builtinId="0"/>
    <cellStyle name="Normal 2" xfId="1" xr:uid="{1019C6C0-5759-4425-AB44-A44327BCB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2</xdr:row>
      <xdr:rowOff>219075</xdr:rowOff>
    </xdr:from>
    <xdr:to>
      <xdr:col>2</xdr:col>
      <xdr:colOff>495300</xdr:colOff>
      <xdr:row>10</xdr:row>
      <xdr:rowOff>47464</xdr:rowOff>
    </xdr:to>
    <xdr:pic>
      <xdr:nvPicPr>
        <xdr:cNvPr id="3" name="Picture 2" descr="cpre trans">
          <a:extLst>
            <a:ext uri="{FF2B5EF4-FFF2-40B4-BE49-F238E27FC236}">
              <a16:creationId xmlns:a16="http://schemas.microsoft.com/office/drawing/2014/main" id="{60A60217-E70B-444C-B3BE-8DA1BB4B74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942975"/>
          <a:ext cx="1847849" cy="1504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33"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CAFB-DDAC-47E3-B9EF-0B7119EFF6FB}">
  <dimension ref="A1:F57"/>
  <sheetViews>
    <sheetView workbookViewId="0">
      <selection activeCell="D10" sqref="D10"/>
    </sheetView>
  </sheetViews>
  <sheetFormatPr defaultRowHeight="12.75"/>
  <cols>
    <col min="1" max="1" width="11.28515625" style="24" bestFit="1" customWidth="1"/>
    <col min="2" max="16384" width="9.140625" style="24"/>
  </cols>
  <sheetData>
    <row r="1" spans="1:6" ht="42">
      <c r="A1" s="22" t="s">
        <v>189</v>
      </c>
      <c r="B1" s="22"/>
      <c r="C1" s="22"/>
      <c r="D1" s="22"/>
      <c r="E1" s="22"/>
      <c r="F1" s="23"/>
    </row>
    <row r="2" spans="1:6" ht="15">
      <c r="A2" s="25">
        <v>43523</v>
      </c>
      <c r="B2" s="26"/>
      <c r="C2" s="26"/>
      <c r="D2" s="26"/>
      <c r="E2" s="26"/>
      <c r="F2" s="23"/>
    </row>
    <row r="3" spans="1:6" ht="21">
      <c r="A3" s="27" t="s">
        <v>228</v>
      </c>
      <c r="B3" s="26"/>
      <c r="C3" s="26"/>
      <c r="D3" s="26"/>
      <c r="E3" s="26"/>
      <c r="F3" s="23"/>
    </row>
    <row r="4" spans="1:6" ht="21">
      <c r="A4" s="27"/>
      <c r="B4" s="26"/>
      <c r="C4" s="26"/>
      <c r="D4" s="26"/>
      <c r="E4" s="26"/>
      <c r="F4" s="23"/>
    </row>
    <row r="5" spans="1:6" ht="15">
      <c r="A5" s="23"/>
      <c r="B5" s="26"/>
      <c r="C5" s="26"/>
      <c r="D5" s="26"/>
      <c r="E5" s="26"/>
      <c r="F5" s="23"/>
    </row>
    <row r="6" spans="1:6" ht="15">
      <c r="A6" s="23"/>
      <c r="B6" s="26"/>
      <c r="C6" s="26"/>
      <c r="D6" s="26"/>
      <c r="E6" s="26"/>
      <c r="F6" s="23"/>
    </row>
    <row r="7" spans="1:6" ht="15">
      <c r="A7" s="23"/>
      <c r="B7" s="26"/>
      <c r="C7" s="26"/>
      <c r="D7" s="26"/>
      <c r="E7" s="26"/>
      <c r="F7" s="23"/>
    </row>
    <row r="8" spans="1:6" ht="15">
      <c r="A8" s="23"/>
      <c r="B8" s="26"/>
      <c r="C8" s="26"/>
      <c r="D8" s="26"/>
      <c r="E8" s="26"/>
      <c r="F8" s="23"/>
    </row>
    <row r="9" spans="1:6" ht="15">
      <c r="A9" s="23"/>
      <c r="B9" s="26"/>
      <c r="C9" s="26"/>
      <c r="D9" s="26"/>
      <c r="E9" s="26"/>
      <c r="F9" s="23"/>
    </row>
    <row r="10" spans="1:6" ht="15">
      <c r="A10" s="26"/>
      <c r="B10" s="26"/>
      <c r="C10" s="26"/>
      <c r="D10" s="26"/>
      <c r="E10" s="23"/>
      <c r="F10" s="23"/>
    </row>
    <row r="11" spans="1:6" ht="15">
      <c r="A11" s="23"/>
      <c r="B11" s="23"/>
      <c r="C11" s="23"/>
      <c r="D11" s="23"/>
      <c r="E11" s="23"/>
      <c r="F11" s="23"/>
    </row>
    <row r="12" spans="1:6" ht="26.25">
      <c r="A12" s="28" t="s">
        <v>190</v>
      </c>
      <c r="B12" s="26"/>
      <c r="C12" s="26"/>
      <c r="D12" s="26"/>
      <c r="E12" s="23"/>
      <c r="F12" s="23"/>
    </row>
    <row r="13" spans="1:6" ht="15">
      <c r="A13" s="29"/>
      <c r="B13" s="26"/>
      <c r="C13" s="26"/>
      <c r="D13" s="26"/>
      <c r="E13" s="23"/>
      <c r="F13" s="23"/>
    </row>
    <row r="14" spans="1:6" ht="15">
      <c r="A14" s="30" t="s">
        <v>191</v>
      </c>
      <c r="B14" s="26"/>
      <c r="C14" s="26"/>
      <c r="D14" s="26"/>
      <c r="E14" s="23"/>
      <c r="F14" s="31" t="s">
        <v>192</v>
      </c>
    </row>
    <row r="15" spans="1:6" ht="15">
      <c r="A15" s="32" t="s">
        <v>229</v>
      </c>
      <c r="B15" s="26"/>
      <c r="C15" s="26"/>
      <c r="D15" s="26"/>
      <c r="E15" s="23"/>
      <c r="F15" s="33" t="s">
        <v>233</v>
      </c>
    </row>
    <row r="16" spans="1:6" ht="15">
      <c r="A16" s="34"/>
      <c r="B16" s="26"/>
      <c r="C16" s="26"/>
      <c r="D16" s="26"/>
      <c r="E16" s="23"/>
      <c r="F16" s="35" t="s">
        <v>232</v>
      </c>
    </row>
    <row r="17" spans="1:6" ht="15">
      <c r="A17" s="31" t="s">
        <v>193</v>
      </c>
      <c r="B17" s="26"/>
      <c r="C17" s="26"/>
      <c r="D17" s="26"/>
      <c r="E17" s="23"/>
      <c r="F17" s="35" t="s">
        <v>227</v>
      </c>
    </row>
    <row r="18" spans="1:6" ht="15">
      <c r="A18" s="33" t="s">
        <v>194</v>
      </c>
      <c r="B18" s="26"/>
      <c r="C18" s="26"/>
      <c r="D18" s="26"/>
      <c r="E18" s="23"/>
      <c r="F18" s="36"/>
    </row>
    <row r="19" spans="1:6" ht="15">
      <c r="A19" s="33" t="s">
        <v>195</v>
      </c>
      <c r="B19" s="26"/>
      <c r="C19" s="26"/>
      <c r="D19" s="26"/>
      <c r="E19" s="23"/>
      <c r="F19" s="30" t="s">
        <v>196</v>
      </c>
    </row>
    <row r="20" spans="1:6" ht="15">
      <c r="A20" s="33" t="s">
        <v>197</v>
      </c>
      <c r="B20" s="26"/>
      <c r="C20" s="26"/>
      <c r="D20" s="26"/>
      <c r="E20" s="23"/>
      <c r="F20" s="32" t="s">
        <v>198</v>
      </c>
    </row>
    <row r="21" spans="1:6" ht="15">
      <c r="A21" s="33" t="s">
        <v>199</v>
      </c>
      <c r="B21" s="26"/>
      <c r="C21" s="26"/>
      <c r="D21" s="26"/>
      <c r="E21" s="23"/>
      <c r="F21" s="32" t="s">
        <v>235</v>
      </c>
    </row>
    <row r="22" spans="1:6" ht="15">
      <c r="A22" s="33" t="s">
        <v>200</v>
      </c>
      <c r="B22" s="26"/>
      <c r="C22" s="26"/>
      <c r="D22" s="26"/>
      <c r="E22" s="23"/>
      <c r="F22" s="32" t="s">
        <v>201</v>
      </c>
    </row>
    <row r="23" spans="1:6" ht="15">
      <c r="A23" s="37"/>
      <c r="B23" s="26"/>
      <c r="C23" s="26"/>
      <c r="D23" s="26"/>
      <c r="E23" s="23"/>
      <c r="F23" s="23"/>
    </row>
    <row r="24" spans="1:6" ht="15">
      <c r="A24" s="31" t="s">
        <v>202</v>
      </c>
      <c r="B24" s="26"/>
      <c r="C24" s="26"/>
      <c r="D24" s="26"/>
      <c r="E24" s="23"/>
      <c r="F24" s="38" t="s">
        <v>203</v>
      </c>
    </row>
    <row r="25" spans="1:6" ht="15">
      <c r="A25" s="33" t="s">
        <v>230</v>
      </c>
      <c r="B25" s="26"/>
      <c r="C25" s="26"/>
      <c r="D25" s="26"/>
      <c r="E25" s="23"/>
      <c r="F25" s="26" t="s">
        <v>204</v>
      </c>
    </row>
    <row r="26" spans="1:6" ht="15">
      <c r="A26" s="35" t="s">
        <v>234</v>
      </c>
      <c r="B26" s="26"/>
      <c r="C26" s="26"/>
      <c r="D26" s="26"/>
      <c r="E26" s="23"/>
      <c r="F26" s="26" t="s">
        <v>205</v>
      </c>
    </row>
    <row r="27" spans="1:6" ht="15">
      <c r="A27" s="35" t="s">
        <v>231</v>
      </c>
      <c r="B27" s="26"/>
      <c r="C27" s="26"/>
      <c r="D27" s="26"/>
      <c r="E27" s="23"/>
      <c r="F27" s="26"/>
    </row>
    <row r="28" spans="1:6" ht="15">
      <c r="A28" s="35"/>
      <c r="B28" s="26"/>
      <c r="C28" s="26"/>
      <c r="D28" s="26"/>
      <c r="E28" s="23"/>
      <c r="F28" s="26"/>
    </row>
    <row r="29" spans="1:6" ht="15">
      <c r="A29" s="31" t="s">
        <v>206</v>
      </c>
      <c r="B29" s="26"/>
      <c r="C29" s="26"/>
      <c r="D29" s="26"/>
      <c r="E29" s="23"/>
      <c r="F29" s="26" t="s">
        <v>207</v>
      </c>
    </row>
    <row r="30" spans="1:6" ht="15">
      <c r="A30" s="39">
        <v>1543</v>
      </c>
      <c r="B30" s="26"/>
      <c r="C30" s="26"/>
      <c r="D30" s="26"/>
      <c r="E30" s="23"/>
      <c r="F30" s="26" t="s">
        <v>208</v>
      </c>
    </row>
    <row r="31" spans="1:6" ht="15">
      <c r="A31" s="23"/>
      <c r="B31" s="26"/>
      <c r="C31" s="26"/>
      <c r="D31" s="26"/>
      <c r="E31" s="23"/>
      <c r="F31" s="26" t="s">
        <v>209</v>
      </c>
    </row>
    <row r="32" spans="1:6" ht="15">
      <c r="A32" s="23"/>
      <c r="B32" s="23"/>
      <c r="C32" s="23"/>
      <c r="D32" s="23"/>
      <c r="E32" s="23"/>
      <c r="F32" s="23"/>
    </row>
    <row r="33" spans="1:6" ht="15">
      <c r="A33" s="23"/>
      <c r="B33" s="23"/>
      <c r="C33" s="23"/>
      <c r="D33" s="23"/>
      <c r="E33" s="23"/>
      <c r="F33" s="26" t="s">
        <v>210</v>
      </c>
    </row>
    <row r="34" spans="1:6" ht="15">
      <c r="A34" s="23"/>
      <c r="B34" s="23"/>
      <c r="C34" s="23"/>
      <c r="D34" s="23"/>
      <c r="E34" s="23"/>
      <c r="F34" s="26" t="s">
        <v>211</v>
      </c>
    </row>
    <row r="35" spans="1:6" ht="15">
      <c r="A35" s="40"/>
      <c r="B35" s="23"/>
      <c r="C35" s="23"/>
      <c r="D35" s="23"/>
      <c r="E35" s="23"/>
      <c r="F35" s="26"/>
    </row>
    <row r="36" spans="1:6" ht="15">
      <c r="A36" s="40"/>
      <c r="B36" s="26"/>
      <c r="C36" s="26"/>
      <c r="D36" s="26"/>
      <c r="E36" s="23"/>
      <c r="F36" s="26" t="s">
        <v>212</v>
      </c>
    </row>
    <row r="37" spans="1:6" ht="15">
      <c r="A37" s="34"/>
      <c r="B37" s="26"/>
      <c r="C37" s="26"/>
      <c r="D37" s="26"/>
      <c r="E37" s="23"/>
      <c r="F37" s="26"/>
    </row>
    <row r="38" spans="1:6" ht="15">
      <c r="A38" s="34"/>
      <c r="B38" s="26"/>
      <c r="C38" s="26"/>
      <c r="D38" s="26"/>
      <c r="E38" s="23"/>
      <c r="F38" s="26" t="s">
        <v>213</v>
      </c>
    </row>
    <row r="39" spans="1:6" ht="15">
      <c r="A39" s="30"/>
      <c r="B39" s="26"/>
      <c r="C39" s="26"/>
      <c r="D39" s="26"/>
      <c r="E39" s="23"/>
      <c r="F39" s="23"/>
    </row>
    <row r="40" spans="1:6" ht="15">
      <c r="A40" s="30"/>
      <c r="B40" s="26"/>
      <c r="C40" s="26"/>
      <c r="D40" s="26"/>
      <c r="E40" s="23"/>
      <c r="F40" s="26" t="s">
        <v>214</v>
      </c>
    </row>
    <row r="41" spans="1:6" ht="15">
      <c r="A41" s="40"/>
      <c r="B41" s="26"/>
      <c r="C41" s="26"/>
      <c r="D41" s="26"/>
      <c r="E41" s="23"/>
      <c r="F41" s="26" t="s">
        <v>215</v>
      </c>
    </row>
    <row r="42" spans="1:6" ht="15">
      <c r="A42" s="26"/>
      <c r="B42" s="26"/>
      <c r="C42" s="26"/>
      <c r="D42" s="26"/>
      <c r="E42" s="23"/>
      <c r="F42" s="41" t="s">
        <v>216</v>
      </c>
    </row>
    <row r="43" spans="1:6" ht="15">
      <c r="A43" s="26"/>
      <c r="B43" s="26"/>
      <c r="C43" s="26"/>
      <c r="D43" s="26"/>
      <c r="E43" s="23"/>
      <c r="F43" s="41"/>
    </row>
    <row r="44" spans="1:6" ht="15">
      <c r="A44" s="26"/>
      <c r="B44" s="26"/>
      <c r="C44" s="26"/>
      <c r="D44" s="26"/>
      <c r="E44" s="23"/>
      <c r="F44" s="26" t="s">
        <v>217</v>
      </c>
    </row>
    <row r="45" spans="1:6" ht="15">
      <c r="A45" s="26"/>
      <c r="B45" s="26"/>
      <c r="C45" s="26"/>
      <c r="D45" s="26"/>
      <c r="E45" s="23"/>
      <c r="F45" s="26" t="s">
        <v>218</v>
      </c>
    </row>
    <row r="46" spans="1:6" ht="15">
      <c r="A46" s="26"/>
      <c r="B46" s="26"/>
      <c r="C46" s="26"/>
      <c r="D46" s="26"/>
      <c r="E46" s="23"/>
      <c r="F46" s="41" t="s">
        <v>219</v>
      </c>
    </row>
    <row r="47" spans="1:6" ht="15">
      <c r="A47" s="26"/>
      <c r="B47" s="26"/>
      <c r="C47" s="26"/>
      <c r="D47" s="26"/>
      <c r="E47" s="23"/>
      <c r="F47" s="23"/>
    </row>
    <row r="48" spans="1:6" ht="15">
      <c r="A48" s="26"/>
      <c r="B48" s="26"/>
      <c r="C48" s="26"/>
      <c r="D48" s="26"/>
      <c r="E48" s="23"/>
      <c r="F48" s="26" t="s">
        <v>220</v>
      </c>
    </row>
    <row r="49" spans="1:6" ht="15">
      <c r="A49" s="26"/>
      <c r="B49" s="26"/>
      <c r="C49" s="26"/>
      <c r="D49" s="26"/>
      <c r="E49" s="23"/>
      <c r="F49" s="26" t="s">
        <v>221</v>
      </c>
    </row>
    <row r="50" spans="1:6" ht="15">
      <c r="A50" s="26"/>
      <c r="B50" s="26"/>
      <c r="C50" s="26"/>
      <c r="D50" s="26"/>
      <c r="E50" s="23"/>
      <c r="F50" s="26"/>
    </row>
    <row r="51" spans="1:6" ht="15">
      <c r="A51" s="26"/>
      <c r="B51" s="26"/>
      <c r="C51" s="26"/>
      <c r="D51" s="26"/>
      <c r="E51" s="23"/>
      <c r="F51" s="26" t="s">
        <v>222</v>
      </c>
    </row>
    <row r="52" spans="1:6" ht="15">
      <c r="A52" s="26"/>
      <c r="B52" s="26"/>
      <c r="C52" s="26"/>
      <c r="D52" s="26"/>
      <c r="E52" s="23"/>
      <c r="F52" s="26"/>
    </row>
    <row r="53" spans="1:6" ht="15">
      <c r="A53" s="26"/>
      <c r="B53" s="26"/>
      <c r="C53" s="26"/>
      <c r="D53" s="26"/>
      <c r="E53" s="23"/>
      <c r="F53" s="26" t="s">
        <v>223</v>
      </c>
    </row>
    <row r="54" spans="1:6" ht="15">
      <c r="A54" s="26"/>
      <c r="B54" s="26"/>
      <c r="C54" s="26"/>
      <c r="D54" s="26"/>
      <c r="E54" s="23"/>
      <c r="F54" s="26"/>
    </row>
    <row r="55" spans="1:6" ht="15">
      <c r="A55" s="26"/>
      <c r="B55" s="26"/>
      <c r="C55" s="26"/>
      <c r="D55" s="26"/>
      <c r="E55" s="23"/>
      <c r="F55" s="26" t="s">
        <v>224</v>
      </c>
    </row>
    <row r="56" spans="1:6" ht="15">
      <c r="B56" s="26"/>
      <c r="C56" s="26"/>
      <c r="D56" s="26"/>
      <c r="E56" s="23"/>
      <c r="F56" s="26" t="s">
        <v>225</v>
      </c>
    </row>
    <row r="57" spans="1:6" ht="15">
      <c r="F57" s="26" t="s">
        <v>226</v>
      </c>
    </row>
  </sheetData>
  <hyperlinks>
    <hyperlink ref="F46" r:id="rId1" xr:uid="{56D4907F-5A2F-4D51-911B-C07B6DF156BF}"/>
    <hyperlink ref="F42" r:id="rId2" xr:uid="{79CED777-1584-49D3-A146-A53235AB6413}"/>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26</v>
      </c>
    </row>
    <row r="6" spans="1:26" ht="42" customHeight="1">
      <c r="A6" s="42" t="s">
        <v>137</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258</v>
      </c>
      <c r="C13" s="13">
        <v>98</v>
      </c>
      <c r="D13" s="12">
        <v>160</v>
      </c>
      <c r="E13" s="13">
        <v>31</v>
      </c>
      <c r="F13" s="13">
        <v>53</v>
      </c>
      <c r="G13" s="13">
        <v>56</v>
      </c>
      <c r="H13" s="13">
        <v>42</v>
      </c>
      <c r="I13" s="13">
        <v>31</v>
      </c>
      <c r="J13" s="12">
        <v>44</v>
      </c>
      <c r="K13" s="13">
        <v>59</v>
      </c>
      <c r="L13" s="13">
        <v>46</v>
      </c>
      <c r="M13" s="13">
        <v>53</v>
      </c>
      <c r="N13" s="13">
        <v>53</v>
      </c>
      <c r="O13" s="12">
        <v>46</v>
      </c>
      <c r="P13" s="13">
        <v>74</v>
      </c>
      <c r="Q13" s="13">
        <v>74</v>
      </c>
      <c r="R13" s="13">
        <v>18</v>
      </c>
      <c r="S13" s="12">
        <v>7</v>
      </c>
    </row>
    <row r="14" spans="1:26">
      <c r="A14" s="4" t="s">
        <v>117</v>
      </c>
      <c r="B14" s="14">
        <v>0.16689999999999999</v>
      </c>
      <c r="C14" s="15">
        <v>0.12570000000000001</v>
      </c>
      <c r="D14" s="14">
        <v>0.2087</v>
      </c>
      <c r="E14" s="15">
        <v>0.1888</v>
      </c>
      <c r="F14" s="15">
        <v>0.2092</v>
      </c>
      <c r="G14" s="15">
        <v>0.21490000000000001</v>
      </c>
      <c r="H14" s="15">
        <v>0.14680000000000001</v>
      </c>
      <c r="I14" s="15">
        <v>0.1366</v>
      </c>
      <c r="J14" s="14">
        <v>0.1263</v>
      </c>
      <c r="K14" s="15">
        <v>0.19239999999999999</v>
      </c>
      <c r="L14" s="15">
        <v>0.1835</v>
      </c>
      <c r="M14" s="15">
        <v>0.16980000000000001</v>
      </c>
      <c r="N14" s="15">
        <v>0.1542</v>
      </c>
      <c r="O14" s="14">
        <v>0.14080000000000001</v>
      </c>
      <c r="P14" s="15">
        <v>0.12470000000000001</v>
      </c>
      <c r="Q14" s="15">
        <v>0.19170000000000001</v>
      </c>
      <c r="R14" s="15">
        <v>0.17269999999999999</v>
      </c>
      <c r="S14" s="14">
        <v>0.12909999999999999</v>
      </c>
    </row>
    <row r="15" spans="1:26">
      <c r="A15" s="4" t="s">
        <v>132</v>
      </c>
      <c r="B15" s="12">
        <v>608</v>
      </c>
      <c r="C15" s="13">
        <v>317</v>
      </c>
      <c r="D15" s="12">
        <v>291</v>
      </c>
      <c r="E15" s="13">
        <v>63</v>
      </c>
      <c r="F15" s="13">
        <v>101</v>
      </c>
      <c r="G15" s="13">
        <v>107</v>
      </c>
      <c r="H15" s="13">
        <v>114</v>
      </c>
      <c r="I15" s="13">
        <v>88</v>
      </c>
      <c r="J15" s="12">
        <v>135</v>
      </c>
      <c r="K15" s="13">
        <v>122</v>
      </c>
      <c r="L15" s="13">
        <v>95</v>
      </c>
      <c r="M15" s="13">
        <v>116</v>
      </c>
      <c r="N15" s="13">
        <v>134</v>
      </c>
      <c r="O15" s="12">
        <v>140</v>
      </c>
      <c r="P15" s="13">
        <v>245</v>
      </c>
      <c r="Q15" s="13">
        <v>162</v>
      </c>
      <c r="R15" s="13">
        <v>40</v>
      </c>
      <c r="S15" s="12">
        <v>14</v>
      </c>
    </row>
    <row r="16" spans="1:26">
      <c r="A16" s="4" t="s">
        <v>117</v>
      </c>
      <c r="B16" s="14">
        <v>0.39410000000000001</v>
      </c>
      <c r="C16" s="15">
        <v>0.40749999999999997</v>
      </c>
      <c r="D16" s="14">
        <v>0.38040000000000002</v>
      </c>
      <c r="E16" s="15">
        <v>0.38150000000000001</v>
      </c>
      <c r="F16" s="15">
        <v>0.39939999999999998</v>
      </c>
      <c r="G16" s="15">
        <v>0.4108</v>
      </c>
      <c r="H16" s="15">
        <v>0.39789999999999998</v>
      </c>
      <c r="I16" s="15">
        <v>0.3826</v>
      </c>
      <c r="J16" s="14">
        <v>0.38800000000000001</v>
      </c>
      <c r="K16" s="15">
        <v>0.39629999999999999</v>
      </c>
      <c r="L16" s="15">
        <v>0.38030000000000003</v>
      </c>
      <c r="M16" s="15">
        <v>0.37319999999999998</v>
      </c>
      <c r="N16" s="15">
        <v>0.38740000000000002</v>
      </c>
      <c r="O16" s="14">
        <v>0.42959999999999998</v>
      </c>
      <c r="P16" s="15">
        <v>0.41220000000000001</v>
      </c>
      <c r="Q16" s="15">
        <v>0.41980000000000001</v>
      </c>
      <c r="R16" s="15">
        <v>0.3745</v>
      </c>
      <c r="S16" s="14">
        <v>0.25800000000000001</v>
      </c>
    </row>
    <row r="17" spans="1:19">
      <c r="A17" s="4" t="s">
        <v>133</v>
      </c>
      <c r="B17" s="12">
        <v>400</v>
      </c>
      <c r="C17" s="13">
        <v>218</v>
      </c>
      <c r="D17" s="12">
        <v>182</v>
      </c>
      <c r="E17" s="13">
        <v>39</v>
      </c>
      <c r="F17" s="13">
        <v>63</v>
      </c>
      <c r="G17" s="13">
        <v>57</v>
      </c>
      <c r="H17" s="13">
        <v>76</v>
      </c>
      <c r="I17" s="13">
        <v>64</v>
      </c>
      <c r="J17" s="12">
        <v>102</v>
      </c>
      <c r="K17" s="13">
        <v>76</v>
      </c>
      <c r="L17" s="13">
        <v>52</v>
      </c>
      <c r="M17" s="13">
        <v>85</v>
      </c>
      <c r="N17" s="13">
        <v>100</v>
      </c>
      <c r="O17" s="12">
        <v>87</v>
      </c>
      <c r="P17" s="13">
        <v>168</v>
      </c>
      <c r="Q17" s="13">
        <v>89</v>
      </c>
      <c r="R17" s="13">
        <v>26</v>
      </c>
      <c r="S17" s="12">
        <v>16</v>
      </c>
    </row>
    <row r="18" spans="1:19">
      <c r="A18" s="4" t="s">
        <v>117</v>
      </c>
      <c r="B18" s="14">
        <v>0.25929999999999997</v>
      </c>
      <c r="C18" s="15">
        <v>0.28089999999999998</v>
      </c>
      <c r="D18" s="14">
        <v>0.23730000000000001</v>
      </c>
      <c r="E18" s="15">
        <v>0.2364</v>
      </c>
      <c r="F18" s="15">
        <v>0.24909999999999999</v>
      </c>
      <c r="G18" s="15">
        <v>0.217</v>
      </c>
      <c r="H18" s="15">
        <v>0.2651</v>
      </c>
      <c r="I18" s="15">
        <v>0.27639999999999998</v>
      </c>
      <c r="J18" s="14">
        <v>0.29299999999999998</v>
      </c>
      <c r="K18" s="15">
        <v>0.24660000000000001</v>
      </c>
      <c r="L18" s="15">
        <v>0.2084</v>
      </c>
      <c r="M18" s="15">
        <v>0.27229999999999999</v>
      </c>
      <c r="N18" s="15">
        <v>0.28860000000000002</v>
      </c>
      <c r="O18" s="14">
        <v>0.2666</v>
      </c>
      <c r="P18" s="15">
        <v>0.28360000000000002</v>
      </c>
      <c r="Q18" s="15">
        <v>0.2301</v>
      </c>
      <c r="R18" s="15">
        <v>0.2417</v>
      </c>
      <c r="S18" s="14">
        <v>0.28549999999999998</v>
      </c>
    </row>
    <row r="19" spans="1:19">
      <c r="A19" s="4" t="s">
        <v>134</v>
      </c>
      <c r="B19" s="12">
        <v>143</v>
      </c>
      <c r="C19" s="13">
        <v>71</v>
      </c>
      <c r="D19" s="12">
        <v>72</v>
      </c>
      <c r="E19" s="13">
        <v>18</v>
      </c>
      <c r="F19" s="13">
        <v>16</v>
      </c>
      <c r="G19" s="13">
        <v>28</v>
      </c>
      <c r="H19" s="13">
        <v>25</v>
      </c>
      <c r="I19" s="13">
        <v>19</v>
      </c>
      <c r="J19" s="12">
        <v>37</v>
      </c>
      <c r="K19" s="13">
        <v>28</v>
      </c>
      <c r="L19" s="13">
        <v>28</v>
      </c>
      <c r="M19" s="13">
        <v>22</v>
      </c>
      <c r="N19" s="13">
        <v>32</v>
      </c>
      <c r="O19" s="12">
        <v>32</v>
      </c>
      <c r="P19" s="13">
        <v>53</v>
      </c>
      <c r="Q19" s="13">
        <v>33</v>
      </c>
      <c r="R19" s="13">
        <v>12</v>
      </c>
      <c r="S19" s="12">
        <v>11</v>
      </c>
    </row>
    <row r="20" spans="1:19">
      <c r="A20" s="4" t="s">
        <v>117</v>
      </c>
      <c r="B20" s="14">
        <v>9.2499999999999999E-2</v>
      </c>
      <c r="C20" s="15">
        <v>9.1499999999999998E-2</v>
      </c>
      <c r="D20" s="14">
        <v>9.3600000000000003E-2</v>
      </c>
      <c r="E20" s="15">
        <v>0.1113</v>
      </c>
      <c r="F20" s="15">
        <v>6.2199999999999998E-2</v>
      </c>
      <c r="G20" s="15">
        <v>0.10879999999999999</v>
      </c>
      <c r="H20" s="15">
        <v>8.77E-2</v>
      </c>
      <c r="I20" s="15">
        <v>8.0799999999999997E-2</v>
      </c>
      <c r="J20" s="14">
        <v>0.105</v>
      </c>
      <c r="K20" s="15">
        <v>9.0899999999999995E-2</v>
      </c>
      <c r="L20" s="15">
        <v>0.11269999999999999</v>
      </c>
      <c r="M20" s="15">
        <v>7.0199999999999999E-2</v>
      </c>
      <c r="N20" s="15">
        <v>9.3399999999999997E-2</v>
      </c>
      <c r="O20" s="14">
        <v>9.8900000000000002E-2</v>
      </c>
      <c r="P20" s="15">
        <v>8.9200000000000002E-2</v>
      </c>
      <c r="Q20" s="15">
        <v>8.6400000000000005E-2</v>
      </c>
      <c r="R20" s="15">
        <v>0.1154</v>
      </c>
      <c r="S20" s="14">
        <v>0.19939999999999999</v>
      </c>
    </row>
    <row r="21" spans="1:19">
      <c r="A21" s="4" t="s">
        <v>135</v>
      </c>
      <c r="B21" s="12">
        <v>66</v>
      </c>
      <c r="C21" s="13">
        <v>31</v>
      </c>
      <c r="D21" s="12">
        <v>36</v>
      </c>
      <c r="E21" s="13">
        <v>6</v>
      </c>
      <c r="F21" s="13">
        <v>7</v>
      </c>
      <c r="G21" s="13">
        <v>6</v>
      </c>
      <c r="H21" s="13">
        <v>14</v>
      </c>
      <c r="I21" s="13">
        <v>16</v>
      </c>
      <c r="J21" s="12">
        <v>17</v>
      </c>
      <c r="K21" s="13">
        <v>12</v>
      </c>
      <c r="L21" s="13">
        <v>21</v>
      </c>
      <c r="M21" s="13">
        <v>14</v>
      </c>
      <c r="N21" s="13">
        <v>7</v>
      </c>
      <c r="O21" s="12">
        <v>12</v>
      </c>
      <c r="P21" s="13">
        <v>27</v>
      </c>
      <c r="Q21" s="13">
        <v>14</v>
      </c>
      <c r="R21" s="13">
        <v>8</v>
      </c>
      <c r="S21" s="12">
        <v>5</v>
      </c>
    </row>
    <row r="22" spans="1:19">
      <c r="A22" s="4" t="s">
        <v>117</v>
      </c>
      <c r="B22" s="14">
        <v>4.3099999999999999E-2</v>
      </c>
      <c r="C22" s="15">
        <v>3.9600000000000003E-2</v>
      </c>
      <c r="D22" s="14">
        <v>4.6600000000000003E-2</v>
      </c>
      <c r="E22" s="15">
        <v>3.5499999999999997E-2</v>
      </c>
      <c r="F22" s="15">
        <v>2.76E-2</v>
      </c>
      <c r="G22" s="15">
        <v>2.3099999999999999E-2</v>
      </c>
      <c r="H22" s="15">
        <v>4.9599999999999998E-2</v>
      </c>
      <c r="I22" s="15">
        <v>7.0400000000000004E-2</v>
      </c>
      <c r="J22" s="14">
        <v>4.9399999999999999E-2</v>
      </c>
      <c r="K22" s="15">
        <v>3.95E-2</v>
      </c>
      <c r="L22" s="15">
        <v>8.4900000000000003E-2</v>
      </c>
      <c r="M22" s="15">
        <v>4.4699999999999997E-2</v>
      </c>
      <c r="N22" s="15">
        <v>2.1000000000000001E-2</v>
      </c>
      <c r="O22" s="14">
        <v>3.6200000000000003E-2</v>
      </c>
      <c r="P22" s="15">
        <v>4.4999999999999998E-2</v>
      </c>
      <c r="Q22" s="15">
        <v>3.56E-2</v>
      </c>
      <c r="R22" s="15">
        <v>7.4099999999999999E-2</v>
      </c>
      <c r="S22" s="14">
        <v>8.6999999999999994E-2</v>
      </c>
    </row>
    <row r="23" spans="1:19">
      <c r="A23" s="4" t="s">
        <v>136</v>
      </c>
      <c r="B23" s="12">
        <v>68</v>
      </c>
      <c r="C23" s="13">
        <v>43</v>
      </c>
      <c r="D23" s="12">
        <v>26</v>
      </c>
      <c r="E23" s="13">
        <v>8</v>
      </c>
      <c r="F23" s="13">
        <v>13</v>
      </c>
      <c r="G23" s="13">
        <v>7</v>
      </c>
      <c r="H23" s="13">
        <v>15</v>
      </c>
      <c r="I23" s="13">
        <v>12</v>
      </c>
      <c r="J23" s="12">
        <v>13</v>
      </c>
      <c r="K23" s="13">
        <v>11</v>
      </c>
      <c r="L23" s="13">
        <v>8</v>
      </c>
      <c r="M23" s="13">
        <v>22</v>
      </c>
      <c r="N23" s="13">
        <v>19</v>
      </c>
      <c r="O23" s="12">
        <v>9</v>
      </c>
      <c r="P23" s="13">
        <v>27</v>
      </c>
      <c r="Q23" s="13">
        <v>14</v>
      </c>
      <c r="R23" s="13">
        <v>2</v>
      </c>
      <c r="S23" s="12">
        <v>2</v>
      </c>
    </row>
    <row r="24" spans="1:19">
      <c r="A24" s="8" t="s">
        <v>117</v>
      </c>
      <c r="B24" s="16">
        <v>4.4200000000000003E-2</v>
      </c>
      <c r="C24" s="17">
        <v>5.4800000000000001E-2</v>
      </c>
      <c r="D24" s="16">
        <v>3.3399999999999999E-2</v>
      </c>
      <c r="E24" s="17">
        <v>4.6399999999999997E-2</v>
      </c>
      <c r="F24" s="17">
        <v>5.2400000000000002E-2</v>
      </c>
      <c r="G24" s="17">
        <v>2.5399999999999999E-2</v>
      </c>
      <c r="H24" s="17">
        <v>5.28E-2</v>
      </c>
      <c r="I24" s="17">
        <v>5.3199999999999997E-2</v>
      </c>
      <c r="J24" s="16">
        <v>3.8300000000000001E-2</v>
      </c>
      <c r="K24" s="17">
        <v>3.4299999999999997E-2</v>
      </c>
      <c r="L24" s="17">
        <v>3.0200000000000001E-2</v>
      </c>
      <c r="M24" s="17">
        <v>6.9800000000000001E-2</v>
      </c>
      <c r="N24" s="17">
        <v>5.5399999999999998E-2</v>
      </c>
      <c r="O24" s="16">
        <v>2.7799999999999998E-2</v>
      </c>
      <c r="P24" s="17">
        <v>4.53E-2</v>
      </c>
      <c r="Q24" s="17">
        <v>3.6400000000000002E-2</v>
      </c>
      <c r="R24" s="17">
        <v>2.1499999999999998E-2</v>
      </c>
      <c r="S24" s="16">
        <v>4.1000000000000002E-2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1.0001</v>
      </c>
      <c r="C26" s="19">
        <v>1</v>
      </c>
      <c r="D26" s="18">
        <v>1</v>
      </c>
      <c r="E26" s="19">
        <v>0.99990000000000001</v>
      </c>
      <c r="F26" s="19">
        <v>0.99990000000000001</v>
      </c>
      <c r="G26" s="19">
        <v>1</v>
      </c>
      <c r="H26" s="19">
        <v>0.99990000000000001</v>
      </c>
      <c r="I26" s="19">
        <v>1</v>
      </c>
      <c r="J26" s="18">
        <v>1</v>
      </c>
      <c r="K26" s="19">
        <v>1</v>
      </c>
      <c r="L26" s="19">
        <v>1</v>
      </c>
      <c r="M26" s="19">
        <v>1</v>
      </c>
      <c r="N26" s="19">
        <v>1</v>
      </c>
      <c r="O26" s="18">
        <v>0.99990000000000001</v>
      </c>
      <c r="P26" s="19">
        <v>1</v>
      </c>
      <c r="Q26" s="19">
        <v>1</v>
      </c>
      <c r="R26" s="19">
        <v>0.99990000000000001</v>
      </c>
      <c r="S26"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29</v>
      </c>
    </row>
    <row r="6" spans="1:26" ht="42" customHeight="1">
      <c r="A6" s="42" t="s">
        <v>138</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159</v>
      </c>
      <c r="C13" s="13">
        <v>77</v>
      </c>
      <c r="D13" s="12">
        <v>82</v>
      </c>
      <c r="E13" s="13">
        <v>23</v>
      </c>
      <c r="F13" s="13">
        <v>40</v>
      </c>
      <c r="G13" s="13">
        <v>33</v>
      </c>
      <c r="H13" s="13">
        <v>26</v>
      </c>
      <c r="I13" s="13">
        <v>23</v>
      </c>
      <c r="J13" s="12">
        <v>14</v>
      </c>
      <c r="K13" s="13">
        <v>37</v>
      </c>
      <c r="L13" s="13">
        <v>36</v>
      </c>
      <c r="M13" s="13">
        <v>29</v>
      </c>
      <c r="N13" s="13">
        <v>33</v>
      </c>
      <c r="O13" s="12">
        <v>25</v>
      </c>
      <c r="P13" s="13">
        <v>35</v>
      </c>
      <c r="Q13" s="13">
        <v>46</v>
      </c>
      <c r="R13" s="13">
        <v>9</v>
      </c>
      <c r="S13" s="12">
        <v>7</v>
      </c>
    </row>
    <row r="14" spans="1:26">
      <c r="A14" s="4" t="s">
        <v>117</v>
      </c>
      <c r="B14" s="14">
        <v>0.1032</v>
      </c>
      <c r="C14" s="15">
        <v>9.8900000000000002E-2</v>
      </c>
      <c r="D14" s="14">
        <v>0.1075</v>
      </c>
      <c r="E14" s="15">
        <v>0.1406</v>
      </c>
      <c r="F14" s="15">
        <v>0.15770000000000001</v>
      </c>
      <c r="G14" s="15">
        <v>0.12559999999999999</v>
      </c>
      <c r="H14" s="15">
        <v>9.1499999999999998E-2</v>
      </c>
      <c r="I14" s="15">
        <v>0.1</v>
      </c>
      <c r="J14" s="14">
        <v>4.1099999999999998E-2</v>
      </c>
      <c r="K14" s="15">
        <v>0.1212</v>
      </c>
      <c r="L14" s="15">
        <v>0.14249999999999999</v>
      </c>
      <c r="M14" s="15">
        <v>9.3299999999999994E-2</v>
      </c>
      <c r="N14" s="15">
        <v>9.3799999999999994E-2</v>
      </c>
      <c r="O14" s="14">
        <v>7.5499999999999998E-2</v>
      </c>
      <c r="P14" s="15">
        <v>5.8799999999999998E-2</v>
      </c>
      <c r="Q14" s="15">
        <v>0.1196</v>
      </c>
      <c r="R14" s="15">
        <v>8.6499999999999994E-2</v>
      </c>
      <c r="S14" s="14">
        <v>0.12859999999999999</v>
      </c>
    </row>
    <row r="15" spans="1:26">
      <c r="A15" s="4" t="s">
        <v>132</v>
      </c>
      <c r="B15" s="12">
        <v>360</v>
      </c>
      <c r="C15" s="13">
        <v>175</v>
      </c>
      <c r="D15" s="12">
        <v>184</v>
      </c>
      <c r="E15" s="13">
        <v>46</v>
      </c>
      <c r="F15" s="13">
        <v>73</v>
      </c>
      <c r="G15" s="13">
        <v>66</v>
      </c>
      <c r="H15" s="13">
        <v>62</v>
      </c>
      <c r="I15" s="13">
        <v>35</v>
      </c>
      <c r="J15" s="12">
        <v>78</v>
      </c>
      <c r="K15" s="13">
        <v>76</v>
      </c>
      <c r="L15" s="13">
        <v>54</v>
      </c>
      <c r="M15" s="13">
        <v>66</v>
      </c>
      <c r="N15" s="13">
        <v>90</v>
      </c>
      <c r="O15" s="12">
        <v>73</v>
      </c>
      <c r="P15" s="13">
        <v>133</v>
      </c>
      <c r="Q15" s="13">
        <v>109</v>
      </c>
      <c r="R15" s="13">
        <v>19</v>
      </c>
      <c r="S15" s="12">
        <v>11</v>
      </c>
    </row>
    <row r="16" spans="1:26">
      <c r="A16" s="4" t="s">
        <v>117</v>
      </c>
      <c r="B16" s="14">
        <v>0.23300000000000001</v>
      </c>
      <c r="C16" s="15">
        <v>0.22539999999999999</v>
      </c>
      <c r="D16" s="14">
        <v>0.24079999999999999</v>
      </c>
      <c r="E16" s="15">
        <v>0.2802</v>
      </c>
      <c r="F16" s="15">
        <v>0.2888</v>
      </c>
      <c r="G16" s="15">
        <v>0.25369999999999998</v>
      </c>
      <c r="H16" s="15">
        <v>0.21709999999999999</v>
      </c>
      <c r="I16" s="15">
        <v>0.15049999999999999</v>
      </c>
      <c r="J16" s="14">
        <v>0.2223</v>
      </c>
      <c r="K16" s="15">
        <v>0.24640000000000001</v>
      </c>
      <c r="L16" s="15">
        <v>0.21729999999999999</v>
      </c>
      <c r="M16" s="15">
        <v>0.21079999999999999</v>
      </c>
      <c r="N16" s="15">
        <v>0.26079999999999998</v>
      </c>
      <c r="O16" s="14">
        <v>0.22409999999999999</v>
      </c>
      <c r="P16" s="15">
        <v>0.22459999999999999</v>
      </c>
      <c r="Q16" s="15">
        <v>0.28220000000000001</v>
      </c>
      <c r="R16" s="15">
        <v>0.18110000000000001</v>
      </c>
      <c r="S16" s="14">
        <v>0.19270000000000001</v>
      </c>
    </row>
    <row r="17" spans="1:19">
      <c r="A17" s="4" t="s">
        <v>133</v>
      </c>
      <c r="B17" s="12">
        <v>396</v>
      </c>
      <c r="C17" s="13">
        <v>207</v>
      </c>
      <c r="D17" s="12">
        <v>190</v>
      </c>
      <c r="E17" s="13">
        <v>45</v>
      </c>
      <c r="F17" s="13">
        <v>61</v>
      </c>
      <c r="G17" s="13">
        <v>62</v>
      </c>
      <c r="H17" s="13">
        <v>78</v>
      </c>
      <c r="I17" s="13">
        <v>56</v>
      </c>
      <c r="J17" s="12">
        <v>94</v>
      </c>
      <c r="K17" s="13">
        <v>89</v>
      </c>
      <c r="L17" s="13">
        <v>49</v>
      </c>
      <c r="M17" s="13">
        <v>78</v>
      </c>
      <c r="N17" s="13">
        <v>99</v>
      </c>
      <c r="O17" s="12">
        <v>82</v>
      </c>
      <c r="P17" s="13">
        <v>167</v>
      </c>
      <c r="Q17" s="13">
        <v>85</v>
      </c>
      <c r="R17" s="13">
        <v>22</v>
      </c>
      <c r="S17" s="12">
        <v>15</v>
      </c>
    </row>
    <row r="18" spans="1:19">
      <c r="A18" s="4" t="s">
        <v>117</v>
      </c>
      <c r="B18" s="14">
        <v>0.25690000000000002</v>
      </c>
      <c r="C18" s="15">
        <v>0.26600000000000001</v>
      </c>
      <c r="D18" s="14">
        <v>0.24759999999999999</v>
      </c>
      <c r="E18" s="15">
        <v>0.27239999999999998</v>
      </c>
      <c r="F18" s="15">
        <v>0.2424</v>
      </c>
      <c r="G18" s="15">
        <v>0.23519999999999999</v>
      </c>
      <c r="H18" s="15">
        <v>0.27500000000000002</v>
      </c>
      <c r="I18" s="15">
        <v>0.24440000000000001</v>
      </c>
      <c r="J18" s="14">
        <v>0.26960000000000001</v>
      </c>
      <c r="K18" s="15">
        <v>0.28910000000000002</v>
      </c>
      <c r="L18" s="15">
        <v>0.19520000000000001</v>
      </c>
      <c r="M18" s="15">
        <v>0.24929999999999999</v>
      </c>
      <c r="N18" s="15">
        <v>0.2843</v>
      </c>
      <c r="O18" s="14">
        <v>0.25180000000000002</v>
      </c>
      <c r="P18" s="15">
        <v>0.28089999999999998</v>
      </c>
      <c r="Q18" s="15">
        <v>0.22109999999999999</v>
      </c>
      <c r="R18" s="15">
        <v>0.20380000000000001</v>
      </c>
      <c r="S18" s="14">
        <v>0.26550000000000001</v>
      </c>
    </row>
    <row r="19" spans="1:19">
      <c r="A19" s="4" t="s">
        <v>134</v>
      </c>
      <c r="B19" s="12">
        <v>341</v>
      </c>
      <c r="C19" s="13">
        <v>178</v>
      </c>
      <c r="D19" s="12">
        <v>163</v>
      </c>
      <c r="E19" s="13">
        <v>24</v>
      </c>
      <c r="F19" s="13">
        <v>45</v>
      </c>
      <c r="G19" s="13">
        <v>56</v>
      </c>
      <c r="H19" s="13">
        <v>65</v>
      </c>
      <c r="I19" s="13">
        <v>62</v>
      </c>
      <c r="J19" s="12">
        <v>89</v>
      </c>
      <c r="K19" s="13">
        <v>59</v>
      </c>
      <c r="L19" s="13">
        <v>55</v>
      </c>
      <c r="M19" s="13">
        <v>79</v>
      </c>
      <c r="N19" s="13">
        <v>70</v>
      </c>
      <c r="O19" s="12">
        <v>78</v>
      </c>
      <c r="P19" s="13">
        <v>147</v>
      </c>
      <c r="Q19" s="13">
        <v>90</v>
      </c>
      <c r="R19" s="13">
        <v>27</v>
      </c>
      <c r="S19" s="12">
        <v>10</v>
      </c>
    </row>
    <row r="20" spans="1:19">
      <c r="A20" s="4" t="s">
        <v>117</v>
      </c>
      <c r="B20" s="14">
        <v>0.22090000000000001</v>
      </c>
      <c r="C20" s="15">
        <v>0.22900000000000001</v>
      </c>
      <c r="D20" s="14">
        <v>0.2127</v>
      </c>
      <c r="E20" s="15">
        <v>0.14810000000000001</v>
      </c>
      <c r="F20" s="15">
        <v>0.17630000000000001</v>
      </c>
      <c r="G20" s="15">
        <v>0.21529999999999999</v>
      </c>
      <c r="H20" s="15">
        <v>0.22670000000000001</v>
      </c>
      <c r="I20" s="15">
        <v>0.26729999999999998</v>
      </c>
      <c r="J20" s="14">
        <v>0.25629999999999997</v>
      </c>
      <c r="K20" s="15">
        <v>0.1928</v>
      </c>
      <c r="L20" s="15">
        <v>0.21970000000000001</v>
      </c>
      <c r="M20" s="15">
        <v>0.25390000000000001</v>
      </c>
      <c r="N20" s="15">
        <v>0.20069999999999999</v>
      </c>
      <c r="O20" s="14">
        <v>0.23830000000000001</v>
      </c>
      <c r="P20" s="15">
        <v>0.2472</v>
      </c>
      <c r="Q20" s="15">
        <v>0.2331</v>
      </c>
      <c r="R20" s="15">
        <v>0.25790000000000002</v>
      </c>
      <c r="S20" s="14">
        <v>0.18310000000000001</v>
      </c>
    </row>
    <row r="21" spans="1:19">
      <c r="A21" s="4" t="s">
        <v>135</v>
      </c>
      <c r="B21" s="12">
        <v>154</v>
      </c>
      <c r="C21" s="13">
        <v>65</v>
      </c>
      <c r="D21" s="12">
        <v>89</v>
      </c>
      <c r="E21" s="13">
        <v>14</v>
      </c>
      <c r="F21" s="13">
        <v>16</v>
      </c>
      <c r="G21" s="13">
        <v>20</v>
      </c>
      <c r="H21" s="13">
        <v>30</v>
      </c>
      <c r="I21" s="13">
        <v>30</v>
      </c>
      <c r="J21" s="12">
        <v>45</v>
      </c>
      <c r="K21" s="13">
        <v>30</v>
      </c>
      <c r="L21" s="13">
        <v>40</v>
      </c>
      <c r="M21" s="13">
        <v>29</v>
      </c>
      <c r="N21" s="13">
        <v>23</v>
      </c>
      <c r="O21" s="12">
        <v>33</v>
      </c>
      <c r="P21" s="13">
        <v>60</v>
      </c>
      <c r="Q21" s="13">
        <v>39</v>
      </c>
      <c r="R21" s="13">
        <v>21</v>
      </c>
      <c r="S21" s="12">
        <v>8</v>
      </c>
    </row>
    <row r="22" spans="1:19">
      <c r="A22" s="4" t="s">
        <v>117</v>
      </c>
      <c r="B22" s="14">
        <v>9.9900000000000003E-2</v>
      </c>
      <c r="C22" s="15">
        <v>8.3900000000000002E-2</v>
      </c>
      <c r="D22" s="14">
        <v>0.1162</v>
      </c>
      <c r="E22" s="15">
        <v>8.2000000000000003E-2</v>
      </c>
      <c r="F22" s="15">
        <v>6.2300000000000001E-2</v>
      </c>
      <c r="G22" s="15">
        <v>7.6399999999999996E-2</v>
      </c>
      <c r="H22" s="15">
        <v>0.1048</v>
      </c>
      <c r="I22" s="15">
        <v>0.13039999999999999</v>
      </c>
      <c r="J22" s="14">
        <v>0.1293</v>
      </c>
      <c r="K22" s="15">
        <v>9.69E-2</v>
      </c>
      <c r="L22" s="15">
        <v>0.15870000000000001</v>
      </c>
      <c r="M22" s="15">
        <v>9.4299999999999995E-2</v>
      </c>
      <c r="N22" s="15">
        <v>6.4899999999999999E-2</v>
      </c>
      <c r="O22" s="14">
        <v>0.1004</v>
      </c>
      <c r="P22" s="15">
        <v>0.1011</v>
      </c>
      <c r="Q22" s="15">
        <v>0.1022</v>
      </c>
      <c r="R22" s="15">
        <v>0.1938</v>
      </c>
      <c r="S22" s="14">
        <v>0.14799999999999999</v>
      </c>
    </row>
    <row r="23" spans="1:19">
      <c r="A23" s="4" t="s">
        <v>136</v>
      </c>
      <c r="B23" s="12">
        <v>133</v>
      </c>
      <c r="C23" s="13">
        <v>75</v>
      </c>
      <c r="D23" s="12">
        <v>58</v>
      </c>
      <c r="E23" s="13">
        <v>13</v>
      </c>
      <c r="F23" s="13">
        <v>18</v>
      </c>
      <c r="G23" s="13">
        <v>25</v>
      </c>
      <c r="H23" s="13">
        <v>24</v>
      </c>
      <c r="I23" s="13">
        <v>25</v>
      </c>
      <c r="J23" s="12">
        <v>28</v>
      </c>
      <c r="K23" s="13">
        <v>16</v>
      </c>
      <c r="L23" s="13">
        <v>17</v>
      </c>
      <c r="M23" s="13">
        <v>31</v>
      </c>
      <c r="N23" s="13">
        <v>33</v>
      </c>
      <c r="O23" s="12">
        <v>36</v>
      </c>
      <c r="P23" s="13">
        <v>52</v>
      </c>
      <c r="Q23" s="13">
        <v>16</v>
      </c>
      <c r="R23" s="13">
        <v>8</v>
      </c>
      <c r="S23" s="12">
        <v>5</v>
      </c>
    </row>
    <row r="24" spans="1:19">
      <c r="A24" s="8" t="s">
        <v>117</v>
      </c>
      <c r="B24" s="16">
        <v>8.6099999999999996E-2</v>
      </c>
      <c r="C24" s="17">
        <v>9.6799999999999997E-2</v>
      </c>
      <c r="D24" s="16">
        <v>7.5200000000000003E-2</v>
      </c>
      <c r="E24" s="17">
        <v>7.6700000000000004E-2</v>
      </c>
      <c r="F24" s="17">
        <v>7.2599999999999998E-2</v>
      </c>
      <c r="G24" s="17">
        <v>9.3799999999999994E-2</v>
      </c>
      <c r="H24" s="17">
        <v>8.5000000000000006E-2</v>
      </c>
      <c r="I24" s="17">
        <v>0.1074</v>
      </c>
      <c r="J24" s="16">
        <v>8.14E-2</v>
      </c>
      <c r="K24" s="17">
        <v>5.3600000000000002E-2</v>
      </c>
      <c r="L24" s="17">
        <v>6.6600000000000006E-2</v>
      </c>
      <c r="M24" s="17">
        <v>9.8400000000000001E-2</v>
      </c>
      <c r="N24" s="17">
        <v>9.5500000000000002E-2</v>
      </c>
      <c r="O24" s="16">
        <v>0.1099</v>
      </c>
      <c r="P24" s="17">
        <v>8.7300000000000003E-2</v>
      </c>
      <c r="Q24" s="17">
        <v>4.1799999999999997E-2</v>
      </c>
      <c r="R24" s="17">
        <v>7.6799999999999993E-2</v>
      </c>
      <c r="S24" s="16">
        <v>8.2000000000000003E-2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v>
      </c>
      <c r="C26" s="19">
        <v>1</v>
      </c>
      <c r="D26" s="18">
        <v>1</v>
      </c>
      <c r="E26" s="19">
        <v>1</v>
      </c>
      <c r="F26" s="19">
        <v>1.0001</v>
      </c>
      <c r="G26" s="19">
        <v>1</v>
      </c>
      <c r="H26" s="19">
        <v>1.0001</v>
      </c>
      <c r="I26" s="19">
        <v>1</v>
      </c>
      <c r="J26" s="18">
        <v>1</v>
      </c>
      <c r="K26" s="19">
        <v>1</v>
      </c>
      <c r="L26" s="19">
        <v>1</v>
      </c>
      <c r="M26" s="19">
        <v>1</v>
      </c>
      <c r="N26" s="19">
        <v>1</v>
      </c>
      <c r="O26" s="18">
        <v>1</v>
      </c>
      <c r="P26" s="19">
        <v>0.99990000000000001</v>
      </c>
      <c r="Q26" s="19">
        <v>1</v>
      </c>
      <c r="R26" s="19">
        <v>0.99990000000000001</v>
      </c>
      <c r="S26"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32</v>
      </c>
    </row>
    <row r="6" spans="1:26" ht="42" customHeight="1">
      <c r="A6" s="42" t="s">
        <v>139</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995</v>
      </c>
      <c r="C13" s="13">
        <v>489</v>
      </c>
      <c r="D13" s="12">
        <v>506</v>
      </c>
      <c r="E13" s="13">
        <v>79</v>
      </c>
      <c r="F13" s="13">
        <v>143</v>
      </c>
      <c r="G13" s="13">
        <v>160</v>
      </c>
      <c r="H13" s="13">
        <v>181</v>
      </c>
      <c r="I13" s="13">
        <v>171</v>
      </c>
      <c r="J13" s="12">
        <v>261</v>
      </c>
      <c r="K13" s="13">
        <v>196</v>
      </c>
      <c r="L13" s="13">
        <v>159</v>
      </c>
      <c r="M13" s="13">
        <v>198</v>
      </c>
      <c r="N13" s="13">
        <v>224</v>
      </c>
      <c r="O13" s="12">
        <v>217</v>
      </c>
      <c r="P13" s="13">
        <v>412</v>
      </c>
      <c r="Q13" s="13">
        <v>258</v>
      </c>
      <c r="R13" s="13">
        <v>73</v>
      </c>
      <c r="S13" s="12">
        <v>40</v>
      </c>
    </row>
    <row r="14" spans="1:26">
      <c r="A14" s="4" t="s">
        <v>117</v>
      </c>
      <c r="B14" s="14">
        <v>0.64459999999999995</v>
      </c>
      <c r="C14" s="15">
        <v>0.62870000000000004</v>
      </c>
      <c r="D14" s="14">
        <v>0.66069999999999995</v>
      </c>
      <c r="E14" s="15">
        <v>0.47970000000000002</v>
      </c>
      <c r="F14" s="15">
        <v>0.56510000000000005</v>
      </c>
      <c r="G14" s="15">
        <v>0.61119999999999997</v>
      </c>
      <c r="H14" s="15">
        <v>0.63400000000000001</v>
      </c>
      <c r="I14" s="15">
        <v>0.74429999999999996</v>
      </c>
      <c r="J14" s="14">
        <v>0.74770000000000003</v>
      </c>
      <c r="K14" s="15">
        <v>0.63700000000000001</v>
      </c>
      <c r="L14" s="15">
        <v>0.63590000000000002</v>
      </c>
      <c r="M14" s="15">
        <v>0.63549999999999995</v>
      </c>
      <c r="N14" s="15">
        <v>0.64639999999999997</v>
      </c>
      <c r="O14" s="14">
        <v>0.66510000000000002</v>
      </c>
      <c r="P14" s="15">
        <v>0.69369999999999998</v>
      </c>
      <c r="Q14" s="15">
        <v>0.66830000000000001</v>
      </c>
      <c r="R14" s="15">
        <v>0.68930000000000002</v>
      </c>
      <c r="S14" s="14">
        <v>0.71679999999999999</v>
      </c>
    </row>
    <row r="15" spans="1:26">
      <c r="A15" s="4" t="s">
        <v>132</v>
      </c>
      <c r="B15" s="12">
        <v>319</v>
      </c>
      <c r="C15" s="13">
        <v>176</v>
      </c>
      <c r="D15" s="12">
        <v>144</v>
      </c>
      <c r="E15" s="13">
        <v>40</v>
      </c>
      <c r="F15" s="13">
        <v>56</v>
      </c>
      <c r="G15" s="13">
        <v>63</v>
      </c>
      <c r="H15" s="13">
        <v>61</v>
      </c>
      <c r="I15" s="13">
        <v>35</v>
      </c>
      <c r="J15" s="12">
        <v>64</v>
      </c>
      <c r="K15" s="13">
        <v>67</v>
      </c>
      <c r="L15" s="13">
        <v>46</v>
      </c>
      <c r="M15" s="13">
        <v>64</v>
      </c>
      <c r="N15" s="13">
        <v>72</v>
      </c>
      <c r="O15" s="12">
        <v>70</v>
      </c>
      <c r="P15" s="13">
        <v>121</v>
      </c>
      <c r="Q15" s="13">
        <v>81</v>
      </c>
      <c r="R15" s="13">
        <v>16</v>
      </c>
      <c r="S15" s="12">
        <v>8</v>
      </c>
    </row>
    <row r="16" spans="1:26">
      <c r="A16" s="4" t="s">
        <v>117</v>
      </c>
      <c r="B16" s="14">
        <v>0.2069</v>
      </c>
      <c r="C16" s="15">
        <v>0.22589999999999999</v>
      </c>
      <c r="D16" s="14">
        <v>0.18770000000000001</v>
      </c>
      <c r="E16" s="15">
        <v>0.2452</v>
      </c>
      <c r="F16" s="15">
        <v>0.2203</v>
      </c>
      <c r="G16" s="15">
        <v>0.24210000000000001</v>
      </c>
      <c r="H16" s="15">
        <v>0.21360000000000001</v>
      </c>
      <c r="I16" s="15">
        <v>0.1507</v>
      </c>
      <c r="J16" s="14">
        <v>0.18459999999999999</v>
      </c>
      <c r="K16" s="15">
        <v>0.21759999999999999</v>
      </c>
      <c r="L16" s="15">
        <v>0.18440000000000001</v>
      </c>
      <c r="M16" s="15">
        <v>0.20499999999999999</v>
      </c>
      <c r="N16" s="15">
        <v>0.20810000000000001</v>
      </c>
      <c r="O16" s="14">
        <v>0.21479999999999999</v>
      </c>
      <c r="P16" s="15">
        <v>0.20449999999999999</v>
      </c>
      <c r="Q16" s="15">
        <v>0.2107</v>
      </c>
      <c r="R16" s="15">
        <v>0.15310000000000001</v>
      </c>
      <c r="S16" s="14">
        <v>0.14199999999999999</v>
      </c>
    </row>
    <row r="17" spans="1:19">
      <c r="A17" s="4" t="s">
        <v>133</v>
      </c>
      <c r="B17" s="12">
        <v>148</v>
      </c>
      <c r="C17" s="13">
        <v>72</v>
      </c>
      <c r="D17" s="12">
        <v>76</v>
      </c>
      <c r="E17" s="13">
        <v>33</v>
      </c>
      <c r="F17" s="13">
        <v>36</v>
      </c>
      <c r="G17" s="13">
        <v>24</v>
      </c>
      <c r="H17" s="13">
        <v>28</v>
      </c>
      <c r="I17" s="13">
        <v>13</v>
      </c>
      <c r="J17" s="12">
        <v>13</v>
      </c>
      <c r="K17" s="13">
        <v>26</v>
      </c>
      <c r="L17" s="13">
        <v>29</v>
      </c>
      <c r="M17" s="13">
        <v>37</v>
      </c>
      <c r="N17" s="13">
        <v>36</v>
      </c>
      <c r="O17" s="12">
        <v>20</v>
      </c>
      <c r="P17" s="13">
        <v>36</v>
      </c>
      <c r="Q17" s="13">
        <v>35</v>
      </c>
      <c r="R17" s="13">
        <v>7</v>
      </c>
      <c r="S17" s="12">
        <v>6</v>
      </c>
    </row>
    <row r="18" spans="1:19">
      <c r="A18" s="4" t="s">
        <v>117</v>
      </c>
      <c r="B18" s="14">
        <v>9.5899999999999999E-2</v>
      </c>
      <c r="C18" s="15">
        <v>9.2100000000000001E-2</v>
      </c>
      <c r="D18" s="14">
        <v>9.9699999999999997E-2</v>
      </c>
      <c r="E18" s="15">
        <v>0.2031</v>
      </c>
      <c r="F18" s="15">
        <v>0.1421</v>
      </c>
      <c r="G18" s="15">
        <v>9.1700000000000004E-2</v>
      </c>
      <c r="H18" s="15">
        <v>9.9099999999999994E-2</v>
      </c>
      <c r="I18" s="15">
        <v>5.7000000000000002E-2</v>
      </c>
      <c r="J18" s="14">
        <v>3.7900000000000003E-2</v>
      </c>
      <c r="K18" s="15">
        <v>8.5300000000000001E-2</v>
      </c>
      <c r="L18" s="15">
        <v>0.1142</v>
      </c>
      <c r="M18" s="15">
        <v>0.1174</v>
      </c>
      <c r="N18" s="15">
        <v>0.10440000000000001</v>
      </c>
      <c r="O18" s="14">
        <v>6.2100000000000002E-2</v>
      </c>
      <c r="P18" s="15">
        <v>6.0100000000000001E-2</v>
      </c>
      <c r="Q18" s="15">
        <v>9.1200000000000003E-2</v>
      </c>
      <c r="R18" s="15">
        <v>6.8900000000000003E-2</v>
      </c>
      <c r="S18" s="14">
        <v>0.1053</v>
      </c>
    </row>
    <row r="19" spans="1:19">
      <c r="A19" s="4" t="s">
        <v>134</v>
      </c>
      <c r="B19" s="12">
        <v>27</v>
      </c>
      <c r="C19" s="13">
        <v>12</v>
      </c>
      <c r="D19" s="12">
        <v>14</v>
      </c>
      <c r="E19" s="13">
        <v>7</v>
      </c>
      <c r="F19" s="13">
        <v>7</v>
      </c>
      <c r="G19" s="13">
        <v>4</v>
      </c>
      <c r="H19" s="13">
        <v>6</v>
      </c>
      <c r="I19" s="13">
        <v>2</v>
      </c>
      <c r="J19" s="12">
        <v>2</v>
      </c>
      <c r="K19" s="13">
        <v>7</v>
      </c>
      <c r="L19" s="13">
        <v>5</v>
      </c>
      <c r="M19" s="13">
        <v>3</v>
      </c>
      <c r="N19" s="13">
        <v>2</v>
      </c>
      <c r="O19" s="12">
        <v>8</v>
      </c>
      <c r="P19" s="13">
        <v>8</v>
      </c>
      <c r="Q19" s="13">
        <v>5</v>
      </c>
      <c r="R19" s="13">
        <v>3</v>
      </c>
      <c r="S19" s="12">
        <v>0</v>
      </c>
    </row>
    <row r="20" spans="1:19">
      <c r="A20" s="4" t="s">
        <v>117</v>
      </c>
      <c r="B20" s="14">
        <v>1.72E-2</v>
      </c>
      <c r="C20" s="15">
        <v>1.5800000000000002E-2</v>
      </c>
      <c r="D20" s="14">
        <v>1.8599999999999998E-2</v>
      </c>
      <c r="E20" s="15">
        <v>3.95E-2</v>
      </c>
      <c r="F20" s="15">
        <v>2.8299999999999999E-2</v>
      </c>
      <c r="G20" s="15">
        <v>1.3599999999999999E-2</v>
      </c>
      <c r="H20" s="15">
        <v>2.0500000000000001E-2</v>
      </c>
      <c r="I20" s="15">
        <v>6.8999999999999999E-3</v>
      </c>
      <c r="J20" s="14">
        <v>5.4000000000000003E-3</v>
      </c>
      <c r="K20" s="15">
        <v>2.3099999999999999E-2</v>
      </c>
      <c r="L20" s="15">
        <v>2.12E-2</v>
      </c>
      <c r="M20" s="15">
        <v>1.12E-2</v>
      </c>
      <c r="N20" s="15">
        <v>7.0000000000000001E-3</v>
      </c>
      <c r="O20" s="14">
        <v>2.5000000000000001E-2</v>
      </c>
      <c r="P20" s="15">
        <v>1.4E-2</v>
      </c>
      <c r="Q20" s="15">
        <v>1.4E-2</v>
      </c>
      <c r="R20" s="15">
        <v>3.0300000000000001E-2</v>
      </c>
      <c r="S20" s="14">
        <v>6.1000000000000004E-3</v>
      </c>
    </row>
    <row r="21" spans="1:19">
      <c r="A21" s="4" t="s">
        <v>135</v>
      </c>
      <c r="B21" s="12">
        <v>14</v>
      </c>
      <c r="C21" s="13">
        <v>4</v>
      </c>
      <c r="D21" s="12">
        <v>9</v>
      </c>
      <c r="E21" s="13">
        <v>0</v>
      </c>
      <c r="F21" s="13">
        <v>2</v>
      </c>
      <c r="G21" s="13">
        <v>3</v>
      </c>
      <c r="H21" s="13">
        <v>1</v>
      </c>
      <c r="I21" s="13">
        <v>3</v>
      </c>
      <c r="J21" s="12">
        <v>5</v>
      </c>
      <c r="K21" s="13">
        <v>3</v>
      </c>
      <c r="L21" s="13">
        <v>4</v>
      </c>
      <c r="M21" s="13">
        <v>1</v>
      </c>
      <c r="N21" s="13">
        <v>2</v>
      </c>
      <c r="O21" s="12">
        <v>3</v>
      </c>
      <c r="P21" s="13">
        <v>4</v>
      </c>
      <c r="Q21" s="13">
        <v>2</v>
      </c>
      <c r="R21" s="13">
        <v>4</v>
      </c>
      <c r="S21" s="12">
        <v>1</v>
      </c>
    </row>
    <row r="22" spans="1:19">
      <c r="A22" s="4" t="s">
        <v>117</v>
      </c>
      <c r="B22" s="14">
        <v>8.8000000000000005E-3</v>
      </c>
      <c r="C22" s="15">
        <v>5.5999999999999999E-3</v>
      </c>
      <c r="D22" s="14">
        <v>1.21E-2</v>
      </c>
      <c r="E22" s="15">
        <v>0</v>
      </c>
      <c r="F22" s="15">
        <v>6.6E-3</v>
      </c>
      <c r="G22" s="15">
        <v>1.0999999999999999E-2</v>
      </c>
      <c r="H22" s="15">
        <v>1.8E-3</v>
      </c>
      <c r="I22" s="15">
        <v>1.3599999999999999E-2</v>
      </c>
      <c r="J22" s="14">
        <v>1.5699999999999999E-2</v>
      </c>
      <c r="K22" s="15">
        <v>8.8999999999999999E-3</v>
      </c>
      <c r="L22" s="15">
        <v>1.6899999999999998E-2</v>
      </c>
      <c r="M22" s="15">
        <v>4.4000000000000003E-3</v>
      </c>
      <c r="N22" s="15">
        <v>5.4000000000000003E-3</v>
      </c>
      <c r="O22" s="14">
        <v>1.0500000000000001E-2</v>
      </c>
      <c r="P22" s="15">
        <v>6.1999999999999998E-3</v>
      </c>
      <c r="Q22" s="15">
        <v>4.5999999999999999E-3</v>
      </c>
      <c r="R22" s="15">
        <v>3.3700000000000001E-2</v>
      </c>
      <c r="S22" s="14">
        <v>1.61E-2</v>
      </c>
    </row>
    <row r="23" spans="1:19">
      <c r="A23" s="4" t="s">
        <v>136</v>
      </c>
      <c r="B23" s="12">
        <v>41</v>
      </c>
      <c r="C23" s="13">
        <v>25</v>
      </c>
      <c r="D23" s="12">
        <v>16</v>
      </c>
      <c r="E23" s="13">
        <v>5</v>
      </c>
      <c r="F23" s="13">
        <v>9</v>
      </c>
      <c r="G23" s="13">
        <v>8</v>
      </c>
      <c r="H23" s="13">
        <v>9</v>
      </c>
      <c r="I23" s="13">
        <v>6</v>
      </c>
      <c r="J23" s="12">
        <v>3</v>
      </c>
      <c r="K23" s="13">
        <v>9</v>
      </c>
      <c r="L23" s="13">
        <v>7</v>
      </c>
      <c r="M23" s="13">
        <v>8</v>
      </c>
      <c r="N23" s="13">
        <v>10</v>
      </c>
      <c r="O23" s="12">
        <v>7</v>
      </c>
      <c r="P23" s="13">
        <v>13</v>
      </c>
      <c r="Q23" s="13">
        <v>4</v>
      </c>
      <c r="R23" s="13">
        <v>3</v>
      </c>
      <c r="S23" s="12">
        <v>1</v>
      </c>
    </row>
    <row r="24" spans="1:19">
      <c r="A24" s="8" t="s">
        <v>117</v>
      </c>
      <c r="B24" s="16">
        <v>2.6599999999999999E-2</v>
      </c>
      <c r="C24" s="17">
        <v>3.1899999999999998E-2</v>
      </c>
      <c r="D24" s="16">
        <v>2.12E-2</v>
      </c>
      <c r="E24" s="17">
        <v>3.2500000000000001E-2</v>
      </c>
      <c r="F24" s="17">
        <v>3.7600000000000001E-2</v>
      </c>
      <c r="G24" s="17">
        <v>3.0300000000000001E-2</v>
      </c>
      <c r="H24" s="17">
        <v>3.1099999999999999E-2</v>
      </c>
      <c r="I24" s="17">
        <v>2.75E-2</v>
      </c>
      <c r="J24" s="16">
        <v>8.8000000000000005E-3</v>
      </c>
      <c r="K24" s="17">
        <v>2.8000000000000001E-2</v>
      </c>
      <c r="L24" s="17">
        <v>2.7300000000000001E-2</v>
      </c>
      <c r="M24" s="17">
        <v>2.6599999999999999E-2</v>
      </c>
      <c r="N24" s="17">
        <v>2.8799999999999999E-2</v>
      </c>
      <c r="O24" s="16">
        <v>2.24E-2</v>
      </c>
      <c r="P24" s="17">
        <v>2.1399999999999999E-2</v>
      </c>
      <c r="Q24" s="17">
        <v>1.12E-2</v>
      </c>
      <c r="R24" s="17">
        <v>2.47E-2</v>
      </c>
      <c r="S24" s="16">
        <v>1.37E-2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v>
      </c>
      <c r="C26" s="19">
        <v>1</v>
      </c>
      <c r="D26" s="18">
        <v>1</v>
      </c>
      <c r="E26" s="19">
        <v>1</v>
      </c>
      <c r="F26" s="19">
        <v>1</v>
      </c>
      <c r="G26" s="19">
        <v>0.99990000000000001</v>
      </c>
      <c r="H26" s="19">
        <v>1.0001</v>
      </c>
      <c r="I26" s="19">
        <v>1</v>
      </c>
      <c r="J26" s="18">
        <v>1.0001</v>
      </c>
      <c r="K26" s="19">
        <v>0.99990000000000001</v>
      </c>
      <c r="L26" s="19">
        <v>0.99990000000000001</v>
      </c>
      <c r="M26" s="19">
        <v>1.0001</v>
      </c>
      <c r="N26" s="19">
        <v>1.0001</v>
      </c>
      <c r="O26" s="18">
        <v>0.99990000000000001</v>
      </c>
      <c r="P26" s="19">
        <v>0.99990000000000001</v>
      </c>
      <c r="Q26" s="19">
        <v>1</v>
      </c>
      <c r="R26" s="19">
        <v>1</v>
      </c>
      <c r="S26"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35</v>
      </c>
    </row>
    <row r="6" spans="1:26" ht="42" customHeight="1">
      <c r="A6" s="42" t="s">
        <v>140</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608</v>
      </c>
      <c r="C13" s="13">
        <v>331</v>
      </c>
      <c r="D13" s="12">
        <v>277</v>
      </c>
      <c r="E13" s="13">
        <v>58</v>
      </c>
      <c r="F13" s="13">
        <v>81</v>
      </c>
      <c r="G13" s="13">
        <v>98</v>
      </c>
      <c r="H13" s="13">
        <v>117</v>
      </c>
      <c r="I13" s="13">
        <v>99</v>
      </c>
      <c r="J13" s="12">
        <v>155</v>
      </c>
      <c r="K13" s="13">
        <v>120</v>
      </c>
      <c r="L13" s="13">
        <v>110</v>
      </c>
      <c r="M13" s="13">
        <v>121</v>
      </c>
      <c r="N13" s="13">
        <v>135</v>
      </c>
      <c r="O13" s="12">
        <v>122</v>
      </c>
      <c r="P13" s="13">
        <v>259</v>
      </c>
      <c r="Q13" s="13">
        <v>147</v>
      </c>
      <c r="R13" s="13">
        <v>47</v>
      </c>
      <c r="S13" s="12">
        <v>29</v>
      </c>
    </row>
    <row r="14" spans="1:26">
      <c r="A14" s="4" t="s">
        <v>117</v>
      </c>
      <c r="B14" s="14">
        <v>0.39419999999999999</v>
      </c>
      <c r="C14" s="15">
        <v>0.42599999999999999</v>
      </c>
      <c r="D14" s="14">
        <v>0.3619</v>
      </c>
      <c r="E14" s="15">
        <v>0.34970000000000001</v>
      </c>
      <c r="F14" s="15">
        <v>0.3226</v>
      </c>
      <c r="G14" s="15">
        <v>0.37359999999999999</v>
      </c>
      <c r="H14" s="15">
        <v>0.41139999999999999</v>
      </c>
      <c r="I14" s="15">
        <v>0.43099999999999999</v>
      </c>
      <c r="J14" s="14">
        <v>0.44409999999999999</v>
      </c>
      <c r="K14" s="15">
        <v>0.3916</v>
      </c>
      <c r="L14" s="15">
        <v>0.43809999999999999</v>
      </c>
      <c r="M14" s="15">
        <v>0.38700000000000001</v>
      </c>
      <c r="N14" s="15">
        <v>0.38969999999999999</v>
      </c>
      <c r="O14" s="14">
        <v>0.37490000000000001</v>
      </c>
      <c r="P14" s="15">
        <v>0.43669999999999998</v>
      </c>
      <c r="Q14" s="15">
        <v>0.38190000000000002</v>
      </c>
      <c r="R14" s="15">
        <v>0.44350000000000001</v>
      </c>
      <c r="S14" s="14">
        <v>0.52049999999999996</v>
      </c>
    </row>
    <row r="15" spans="1:26">
      <c r="A15" s="4" t="s">
        <v>132</v>
      </c>
      <c r="B15" s="12">
        <v>547</v>
      </c>
      <c r="C15" s="13">
        <v>266</v>
      </c>
      <c r="D15" s="12">
        <v>281</v>
      </c>
      <c r="E15" s="13">
        <v>57</v>
      </c>
      <c r="F15" s="13">
        <v>101</v>
      </c>
      <c r="G15" s="13">
        <v>100</v>
      </c>
      <c r="H15" s="13">
        <v>93</v>
      </c>
      <c r="I15" s="13">
        <v>74</v>
      </c>
      <c r="J15" s="12">
        <v>122</v>
      </c>
      <c r="K15" s="13">
        <v>111</v>
      </c>
      <c r="L15" s="13">
        <v>82</v>
      </c>
      <c r="M15" s="13">
        <v>97</v>
      </c>
      <c r="N15" s="13">
        <v>133</v>
      </c>
      <c r="O15" s="12">
        <v>124</v>
      </c>
      <c r="P15" s="13">
        <v>206</v>
      </c>
      <c r="Q15" s="13">
        <v>156</v>
      </c>
      <c r="R15" s="13">
        <v>35</v>
      </c>
      <c r="S15" s="12">
        <v>16</v>
      </c>
    </row>
    <row r="16" spans="1:26">
      <c r="A16" s="4" t="s">
        <v>117</v>
      </c>
      <c r="B16" s="14">
        <v>0.3543</v>
      </c>
      <c r="C16" s="15">
        <v>0.3422</v>
      </c>
      <c r="D16" s="14">
        <v>0.36659999999999998</v>
      </c>
      <c r="E16" s="15">
        <v>0.34799999999999998</v>
      </c>
      <c r="F16" s="15">
        <v>0.39950000000000002</v>
      </c>
      <c r="G16" s="15">
        <v>0.38109999999999999</v>
      </c>
      <c r="H16" s="15">
        <v>0.32569999999999999</v>
      </c>
      <c r="I16" s="15">
        <v>0.32319999999999999</v>
      </c>
      <c r="J16" s="14">
        <v>0.34849999999999998</v>
      </c>
      <c r="K16" s="15">
        <v>0.3594</v>
      </c>
      <c r="L16" s="15">
        <v>0.32829999999999998</v>
      </c>
      <c r="M16" s="15">
        <v>0.31190000000000001</v>
      </c>
      <c r="N16" s="15">
        <v>0.38290000000000002</v>
      </c>
      <c r="O16" s="14">
        <v>0.3795</v>
      </c>
      <c r="P16" s="15">
        <v>0.34789999999999999</v>
      </c>
      <c r="Q16" s="15">
        <v>0.40510000000000002</v>
      </c>
      <c r="R16" s="15">
        <v>0.32850000000000001</v>
      </c>
      <c r="S16" s="14">
        <v>0.28199999999999997</v>
      </c>
    </row>
    <row r="17" spans="1:19">
      <c r="A17" s="4" t="s">
        <v>133</v>
      </c>
      <c r="B17" s="12">
        <v>236</v>
      </c>
      <c r="C17" s="13">
        <v>109</v>
      </c>
      <c r="D17" s="12">
        <v>127</v>
      </c>
      <c r="E17" s="13">
        <v>29</v>
      </c>
      <c r="F17" s="13">
        <v>36</v>
      </c>
      <c r="G17" s="13">
        <v>40</v>
      </c>
      <c r="H17" s="13">
        <v>50</v>
      </c>
      <c r="I17" s="13">
        <v>33</v>
      </c>
      <c r="J17" s="12">
        <v>47</v>
      </c>
      <c r="K17" s="13">
        <v>48</v>
      </c>
      <c r="L17" s="13">
        <v>29</v>
      </c>
      <c r="M17" s="13">
        <v>62</v>
      </c>
      <c r="N17" s="13">
        <v>48</v>
      </c>
      <c r="O17" s="12">
        <v>49</v>
      </c>
      <c r="P17" s="13">
        <v>77</v>
      </c>
      <c r="Q17" s="13">
        <v>56</v>
      </c>
      <c r="R17" s="13">
        <v>15</v>
      </c>
      <c r="S17" s="12">
        <v>8</v>
      </c>
    </row>
    <row r="18" spans="1:19">
      <c r="A18" s="4" t="s">
        <v>117</v>
      </c>
      <c r="B18" s="14">
        <v>0.153</v>
      </c>
      <c r="C18" s="15">
        <v>0.1406</v>
      </c>
      <c r="D18" s="14">
        <v>0.16550000000000001</v>
      </c>
      <c r="E18" s="15">
        <v>0.1782</v>
      </c>
      <c r="F18" s="15">
        <v>0.14199999999999999</v>
      </c>
      <c r="G18" s="15">
        <v>0.1547</v>
      </c>
      <c r="H18" s="15">
        <v>0.1754</v>
      </c>
      <c r="I18" s="15">
        <v>0.14480000000000001</v>
      </c>
      <c r="J18" s="14">
        <v>0.13489999999999999</v>
      </c>
      <c r="K18" s="15">
        <v>0.156</v>
      </c>
      <c r="L18" s="15">
        <v>0.1173</v>
      </c>
      <c r="M18" s="15">
        <v>0.19789999999999999</v>
      </c>
      <c r="N18" s="15">
        <v>0.13969999999999999</v>
      </c>
      <c r="O18" s="14">
        <v>0.14860000000000001</v>
      </c>
      <c r="P18" s="15">
        <v>0.13</v>
      </c>
      <c r="Q18" s="15">
        <v>0.14510000000000001</v>
      </c>
      <c r="R18" s="15">
        <v>0.14230000000000001</v>
      </c>
      <c r="S18" s="14">
        <v>0.1353</v>
      </c>
    </row>
    <row r="19" spans="1:19">
      <c r="A19" s="4" t="s">
        <v>134</v>
      </c>
      <c r="B19" s="12">
        <v>81</v>
      </c>
      <c r="C19" s="13">
        <v>38</v>
      </c>
      <c r="D19" s="12">
        <v>43</v>
      </c>
      <c r="E19" s="13">
        <v>8</v>
      </c>
      <c r="F19" s="13">
        <v>15</v>
      </c>
      <c r="G19" s="13">
        <v>16</v>
      </c>
      <c r="H19" s="13">
        <v>15</v>
      </c>
      <c r="I19" s="13">
        <v>9</v>
      </c>
      <c r="J19" s="12">
        <v>18</v>
      </c>
      <c r="K19" s="13">
        <v>15</v>
      </c>
      <c r="L19" s="13">
        <v>14</v>
      </c>
      <c r="M19" s="13">
        <v>16</v>
      </c>
      <c r="N19" s="13">
        <v>16</v>
      </c>
      <c r="O19" s="12">
        <v>19</v>
      </c>
      <c r="P19" s="13">
        <v>29</v>
      </c>
      <c r="Q19" s="13">
        <v>13</v>
      </c>
      <c r="R19" s="13">
        <v>7</v>
      </c>
      <c r="S19" s="12">
        <v>2</v>
      </c>
    </row>
    <row r="20" spans="1:19">
      <c r="A20" s="4" t="s">
        <v>117</v>
      </c>
      <c r="B20" s="14">
        <v>5.2299999999999999E-2</v>
      </c>
      <c r="C20" s="15">
        <v>4.8800000000000003E-2</v>
      </c>
      <c r="D20" s="14">
        <v>5.5800000000000002E-2</v>
      </c>
      <c r="E20" s="15">
        <v>4.9399999999999999E-2</v>
      </c>
      <c r="F20" s="15">
        <v>5.8999999999999997E-2</v>
      </c>
      <c r="G20" s="15">
        <v>6.0400000000000002E-2</v>
      </c>
      <c r="H20" s="15">
        <v>5.0999999999999997E-2</v>
      </c>
      <c r="I20" s="15">
        <v>3.9E-2</v>
      </c>
      <c r="J20" s="14">
        <v>5.2499999999999998E-2</v>
      </c>
      <c r="K20" s="15">
        <v>4.82E-2</v>
      </c>
      <c r="L20" s="15">
        <v>5.6300000000000003E-2</v>
      </c>
      <c r="M20" s="15">
        <v>5.2200000000000003E-2</v>
      </c>
      <c r="N20" s="15">
        <v>4.6899999999999997E-2</v>
      </c>
      <c r="O20" s="14">
        <v>5.8900000000000001E-2</v>
      </c>
      <c r="P20" s="15">
        <v>4.9700000000000001E-2</v>
      </c>
      <c r="Q20" s="15">
        <v>3.3700000000000001E-2</v>
      </c>
      <c r="R20" s="15">
        <v>6.9199999999999998E-2</v>
      </c>
      <c r="S20" s="14">
        <v>4.4499999999999998E-2</v>
      </c>
    </row>
    <row r="21" spans="1:19">
      <c r="A21" s="4" t="s">
        <v>135</v>
      </c>
      <c r="B21" s="12">
        <v>26</v>
      </c>
      <c r="C21" s="13">
        <v>9</v>
      </c>
      <c r="D21" s="12">
        <v>17</v>
      </c>
      <c r="E21" s="13">
        <v>3</v>
      </c>
      <c r="F21" s="13">
        <v>10</v>
      </c>
      <c r="G21" s="13">
        <v>5</v>
      </c>
      <c r="H21" s="13">
        <v>3</v>
      </c>
      <c r="I21" s="13">
        <v>3</v>
      </c>
      <c r="J21" s="12">
        <v>2</v>
      </c>
      <c r="K21" s="13">
        <v>3</v>
      </c>
      <c r="L21" s="13">
        <v>9</v>
      </c>
      <c r="M21" s="13">
        <v>4</v>
      </c>
      <c r="N21" s="13">
        <v>3</v>
      </c>
      <c r="O21" s="12">
        <v>7</v>
      </c>
      <c r="P21" s="13">
        <v>7</v>
      </c>
      <c r="Q21" s="13">
        <v>7</v>
      </c>
      <c r="R21" s="13">
        <v>1</v>
      </c>
      <c r="S21" s="12">
        <v>0</v>
      </c>
    </row>
    <row r="22" spans="1:19">
      <c r="A22" s="4" t="s">
        <v>117</v>
      </c>
      <c r="B22" s="14">
        <v>1.6799999999999999E-2</v>
      </c>
      <c r="C22" s="15">
        <v>1.0999999999999999E-2</v>
      </c>
      <c r="D22" s="14">
        <v>2.2700000000000001E-2</v>
      </c>
      <c r="E22" s="15">
        <v>1.95E-2</v>
      </c>
      <c r="F22" s="15">
        <v>3.85E-2</v>
      </c>
      <c r="G22" s="15">
        <v>1.9099999999999999E-2</v>
      </c>
      <c r="H22" s="15">
        <v>1.1299999999999999E-2</v>
      </c>
      <c r="I22" s="15">
        <v>1.37E-2</v>
      </c>
      <c r="J22" s="14">
        <v>4.7000000000000002E-3</v>
      </c>
      <c r="K22" s="15">
        <v>9.7000000000000003E-3</v>
      </c>
      <c r="L22" s="15">
        <v>3.4000000000000002E-2</v>
      </c>
      <c r="M22" s="15">
        <v>1.41E-2</v>
      </c>
      <c r="N22" s="15">
        <v>8.2000000000000007E-3</v>
      </c>
      <c r="O22" s="14">
        <v>2.1999999999999999E-2</v>
      </c>
      <c r="P22" s="15">
        <v>1.18E-2</v>
      </c>
      <c r="Q22" s="15">
        <v>1.6899999999999998E-2</v>
      </c>
      <c r="R22" s="15">
        <v>7.4000000000000003E-3</v>
      </c>
      <c r="S22" s="14">
        <v>0</v>
      </c>
    </row>
    <row r="23" spans="1:19">
      <c r="A23" s="4" t="s">
        <v>136</v>
      </c>
      <c r="B23" s="12">
        <v>45</v>
      </c>
      <c r="C23" s="13">
        <v>24</v>
      </c>
      <c r="D23" s="12">
        <v>21</v>
      </c>
      <c r="E23" s="13">
        <v>9</v>
      </c>
      <c r="F23" s="13">
        <v>10</v>
      </c>
      <c r="G23" s="13">
        <v>3</v>
      </c>
      <c r="H23" s="13">
        <v>7</v>
      </c>
      <c r="I23" s="13">
        <v>11</v>
      </c>
      <c r="J23" s="12">
        <v>5</v>
      </c>
      <c r="K23" s="13">
        <v>11</v>
      </c>
      <c r="L23" s="13">
        <v>7</v>
      </c>
      <c r="M23" s="13">
        <v>11</v>
      </c>
      <c r="N23" s="13">
        <v>11</v>
      </c>
      <c r="O23" s="12">
        <v>5</v>
      </c>
      <c r="P23" s="13">
        <v>14</v>
      </c>
      <c r="Q23" s="13">
        <v>7</v>
      </c>
      <c r="R23" s="13">
        <v>1</v>
      </c>
      <c r="S23" s="12">
        <v>1</v>
      </c>
    </row>
    <row r="24" spans="1:19">
      <c r="A24" s="8" t="s">
        <v>117</v>
      </c>
      <c r="B24" s="16">
        <v>2.9399999999999999E-2</v>
      </c>
      <c r="C24" s="17">
        <v>3.1300000000000001E-2</v>
      </c>
      <c r="D24" s="16">
        <v>2.75E-2</v>
      </c>
      <c r="E24" s="17">
        <v>5.5199999999999999E-2</v>
      </c>
      <c r="F24" s="17">
        <v>3.8399999999999997E-2</v>
      </c>
      <c r="G24" s="17">
        <v>1.11E-2</v>
      </c>
      <c r="H24" s="17">
        <v>2.52E-2</v>
      </c>
      <c r="I24" s="17">
        <v>4.8300000000000003E-2</v>
      </c>
      <c r="J24" s="16">
        <v>1.55E-2</v>
      </c>
      <c r="K24" s="17">
        <v>3.5200000000000002E-2</v>
      </c>
      <c r="L24" s="17">
        <v>2.6100000000000002E-2</v>
      </c>
      <c r="M24" s="17">
        <v>3.6900000000000002E-2</v>
      </c>
      <c r="N24" s="17">
        <v>3.2599999999999997E-2</v>
      </c>
      <c r="O24" s="16">
        <v>1.61E-2</v>
      </c>
      <c r="P24" s="17">
        <v>2.3900000000000001E-2</v>
      </c>
      <c r="Q24" s="17">
        <v>1.7299999999999999E-2</v>
      </c>
      <c r="R24" s="17">
        <v>9.1000000000000004E-3</v>
      </c>
      <c r="S24" s="16">
        <v>1.7600000000000001E-2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v>
      </c>
      <c r="C26" s="19">
        <v>0.99990000000000001</v>
      </c>
      <c r="D26" s="18">
        <v>1</v>
      </c>
      <c r="E26" s="19">
        <v>1</v>
      </c>
      <c r="F26" s="19">
        <v>1</v>
      </c>
      <c r="G26" s="19">
        <v>1</v>
      </c>
      <c r="H26" s="19">
        <v>1</v>
      </c>
      <c r="I26" s="19">
        <v>1</v>
      </c>
      <c r="J26" s="18">
        <v>1.0002</v>
      </c>
      <c r="K26" s="19">
        <v>1.0001</v>
      </c>
      <c r="L26" s="19">
        <v>1.0001</v>
      </c>
      <c r="M26" s="19">
        <v>1</v>
      </c>
      <c r="N26" s="19">
        <v>1</v>
      </c>
      <c r="O26" s="18">
        <v>1</v>
      </c>
      <c r="P26" s="19">
        <v>1</v>
      </c>
      <c r="Q26" s="19">
        <v>1</v>
      </c>
      <c r="R26" s="19">
        <v>1</v>
      </c>
      <c r="S26"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38</v>
      </c>
    </row>
    <row r="6" spans="1:26" ht="42" customHeight="1">
      <c r="A6" s="42" t="s">
        <v>141</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325</v>
      </c>
      <c r="C13" s="13">
        <v>166</v>
      </c>
      <c r="D13" s="12">
        <v>159</v>
      </c>
      <c r="E13" s="13">
        <v>35</v>
      </c>
      <c r="F13" s="13">
        <v>51</v>
      </c>
      <c r="G13" s="13">
        <v>44</v>
      </c>
      <c r="H13" s="13">
        <v>58</v>
      </c>
      <c r="I13" s="13">
        <v>44</v>
      </c>
      <c r="J13" s="12">
        <v>94</v>
      </c>
      <c r="K13" s="13">
        <v>67</v>
      </c>
      <c r="L13" s="13">
        <v>56</v>
      </c>
      <c r="M13" s="13">
        <v>58</v>
      </c>
      <c r="N13" s="13">
        <v>75</v>
      </c>
      <c r="O13" s="12">
        <v>70</v>
      </c>
      <c r="P13" s="13">
        <v>141</v>
      </c>
      <c r="Q13" s="13">
        <v>80</v>
      </c>
      <c r="R13" s="13">
        <v>22</v>
      </c>
      <c r="S13" s="12">
        <v>14</v>
      </c>
    </row>
    <row r="14" spans="1:26">
      <c r="A14" s="4" t="s">
        <v>117</v>
      </c>
      <c r="B14" s="14">
        <v>0.2109</v>
      </c>
      <c r="C14" s="15">
        <v>0.21360000000000001</v>
      </c>
      <c r="D14" s="14">
        <v>0.20810000000000001</v>
      </c>
      <c r="E14" s="15">
        <v>0.21529999999999999</v>
      </c>
      <c r="F14" s="15">
        <v>0.2009</v>
      </c>
      <c r="G14" s="15">
        <v>0.1676</v>
      </c>
      <c r="H14" s="15">
        <v>0.20200000000000001</v>
      </c>
      <c r="I14" s="15">
        <v>0.19059999999999999</v>
      </c>
      <c r="J14" s="14">
        <v>0.26910000000000001</v>
      </c>
      <c r="K14" s="15">
        <v>0.21779999999999999</v>
      </c>
      <c r="L14" s="15">
        <v>0.2235</v>
      </c>
      <c r="M14" s="15">
        <v>0.18509999999999999</v>
      </c>
      <c r="N14" s="15">
        <v>0.21640000000000001</v>
      </c>
      <c r="O14" s="14">
        <v>0.2135</v>
      </c>
      <c r="P14" s="15">
        <v>0.23760000000000001</v>
      </c>
      <c r="Q14" s="15">
        <v>0.20649999999999999</v>
      </c>
      <c r="R14" s="15">
        <v>0.2074</v>
      </c>
      <c r="S14" s="14">
        <v>0.24729999999999999</v>
      </c>
    </row>
    <row r="15" spans="1:26">
      <c r="A15" s="4" t="s">
        <v>132</v>
      </c>
      <c r="B15" s="12">
        <v>592</v>
      </c>
      <c r="C15" s="13">
        <v>313</v>
      </c>
      <c r="D15" s="12">
        <v>278</v>
      </c>
      <c r="E15" s="13">
        <v>58</v>
      </c>
      <c r="F15" s="13">
        <v>94</v>
      </c>
      <c r="G15" s="13">
        <v>102</v>
      </c>
      <c r="H15" s="13">
        <v>102</v>
      </c>
      <c r="I15" s="13">
        <v>96</v>
      </c>
      <c r="J15" s="12">
        <v>141</v>
      </c>
      <c r="K15" s="13">
        <v>130</v>
      </c>
      <c r="L15" s="13">
        <v>103</v>
      </c>
      <c r="M15" s="13">
        <v>102</v>
      </c>
      <c r="N15" s="13">
        <v>129</v>
      </c>
      <c r="O15" s="12">
        <v>129</v>
      </c>
      <c r="P15" s="13">
        <v>251</v>
      </c>
      <c r="Q15" s="13">
        <v>144</v>
      </c>
      <c r="R15" s="13">
        <v>46</v>
      </c>
      <c r="S15" s="12">
        <v>19</v>
      </c>
    </row>
    <row r="16" spans="1:26">
      <c r="A16" s="4" t="s">
        <v>117</v>
      </c>
      <c r="B16" s="14">
        <v>0.38350000000000001</v>
      </c>
      <c r="C16" s="15">
        <v>0.40310000000000001</v>
      </c>
      <c r="D16" s="14">
        <v>0.36349999999999999</v>
      </c>
      <c r="E16" s="15">
        <v>0.3518</v>
      </c>
      <c r="F16" s="15">
        <v>0.37219999999999998</v>
      </c>
      <c r="G16" s="15">
        <v>0.38890000000000002</v>
      </c>
      <c r="H16" s="15">
        <v>0.35730000000000001</v>
      </c>
      <c r="I16" s="15">
        <v>0.41549999999999998</v>
      </c>
      <c r="J16" s="14">
        <v>0.40289999999999998</v>
      </c>
      <c r="K16" s="15">
        <v>0.42120000000000002</v>
      </c>
      <c r="L16" s="15">
        <v>0.41</v>
      </c>
      <c r="M16" s="15">
        <v>0.32590000000000002</v>
      </c>
      <c r="N16" s="15">
        <v>0.37130000000000002</v>
      </c>
      <c r="O16" s="14">
        <v>0.39560000000000001</v>
      </c>
      <c r="P16" s="15">
        <v>0.42280000000000001</v>
      </c>
      <c r="Q16" s="15">
        <v>0.37330000000000002</v>
      </c>
      <c r="R16" s="15">
        <v>0.43099999999999999</v>
      </c>
      <c r="S16" s="14">
        <v>0.33550000000000002</v>
      </c>
    </row>
    <row r="17" spans="1:19">
      <c r="A17" s="4" t="s">
        <v>133</v>
      </c>
      <c r="B17" s="12">
        <v>326</v>
      </c>
      <c r="C17" s="13">
        <v>163</v>
      </c>
      <c r="D17" s="12">
        <v>163</v>
      </c>
      <c r="E17" s="13">
        <v>38</v>
      </c>
      <c r="F17" s="13">
        <v>52</v>
      </c>
      <c r="G17" s="13">
        <v>59</v>
      </c>
      <c r="H17" s="13">
        <v>65</v>
      </c>
      <c r="I17" s="13">
        <v>47</v>
      </c>
      <c r="J17" s="12">
        <v>66</v>
      </c>
      <c r="K17" s="13">
        <v>57</v>
      </c>
      <c r="L17" s="13">
        <v>42</v>
      </c>
      <c r="M17" s="13">
        <v>80</v>
      </c>
      <c r="N17" s="13">
        <v>82</v>
      </c>
      <c r="O17" s="12">
        <v>66</v>
      </c>
      <c r="P17" s="13">
        <v>104</v>
      </c>
      <c r="Q17" s="13">
        <v>83</v>
      </c>
      <c r="R17" s="13">
        <v>19</v>
      </c>
      <c r="S17" s="12">
        <v>12</v>
      </c>
    </row>
    <row r="18" spans="1:19">
      <c r="A18" s="4" t="s">
        <v>117</v>
      </c>
      <c r="B18" s="14">
        <v>0.21149999999999999</v>
      </c>
      <c r="C18" s="15">
        <v>0.21</v>
      </c>
      <c r="D18" s="14">
        <v>0.21290000000000001</v>
      </c>
      <c r="E18" s="15">
        <v>0.23119999999999999</v>
      </c>
      <c r="F18" s="15">
        <v>0.20469999999999999</v>
      </c>
      <c r="G18" s="15">
        <v>0.22539999999999999</v>
      </c>
      <c r="H18" s="15">
        <v>0.2273</v>
      </c>
      <c r="I18" s="15">
        <v>0.20530000000000001</v>
      </c>
      <c r="J18" s="14">
        <v>0.18779999999999999</v>
      </c>
      <c r="K18" s="15">
        <v>0.18390000000000001</v>
      </c>
      <c r="L18" s="15">
        <v>0.16839999999999999</v>
      </c>
      <c r="M18" s="15">
        <v>0.25559999999999999</v>
      </c>
      <c r="N18" s="15">
        <v>0.23580000000000001</v>
      </c>
      <c r="O18" s="14">
        <v>0.2024</v>
      </c>
      <c r="P18" s="15">
        <v>0.17499999999999999</v>
      </c>
      <c r="Q18" s="15">
        <v>0.2162</v>
      </c>
      <c r="R18" s="15">
        <v>0.18210000000000001</v>
      </c>
      <c r="S18" s="14">
        <v>0.21190000000000001</v>
      </c>
    </row>
    <row r="19" spans="1:19">
      <c r="A19" s="4" t="s">
        <v>134</v>
      </c>
      <c r="B19" s="12">
        <v>187</v>
      </c>
      <c r="C19" s="13">
        <v>83</v>
      </c>
      <c r="D19" s="12">
        <v>104</v>
      </c>
      <c r="E19" s="13">
        <v>19</v>
      </c>
      <c r="F19" s="13">
        <v>31</v>
      </c>
      <c r="G19" s="13">
        <v>35</v>
      </c>
      <c r="H19" s="13">
        <v>40</v>
      </c>
      <c r="I19" s="13">
        <v>21</v>
      </c>
      <c r="J19" s="12">
        <v>41</v>
      </c>
      <c r="K19" s="13">
        <v>35</v>
      </c>
      <c r="L19" s="13">
        <v>25</v>
      </c>
      <c r="M19" s="13">
        <v>44</v>
      </c>
      <c r="N19" s="13">
        <v>39</v>
      </c>
      <c r="O19" s="12">
        <v>43</v>
      </c>
      <c r="P19" s="13">
        <v>68</v>
      </c>
      <c r="Q19" s="13">
        <v>49</v>
      </c>
      <c r="R19" s="13">
        <v>13</v>
      </c>
      <c r="S19" s="12">
        <v>7</v>
      </c>
    </row>
    <row r="20" spans="1:19">
      <c r="A20" s="4" t="s">
        <v>117</v>
      </c>
      <c r="B20" s="14">
        <v>0.1212</v>
      </c>
      <c r="C20" s="15">
        <v>0.1072</v>
      </c>
      <c r="D20" s="14">
        <v>0.13539999999999999</v>
      </c>
      <c r="E20" s="15">
        <v>0.11600000000000001</v>
      </c>
      <c r="F20" s="15">
        <v>0.1244</v>
      </c>
      <c r="G20" s="15">
        <v>0.13489999999999999</v>
      </c>
      <c r="H20" s="15">
        <v>0.1401</v>
      </c>
      <c r="I20" s="15">
        <v>8.9700000000000002E-2</v>
      </c>
      <c r="J20" s="14">
        <v>0.1163</v>
      </c>
      <c r="K20" s="15">
        <v>0.1145</v>
      </c>
      <c r="L20" s="15">
        <v>9.8199999999999996E-2</v>
      </c>
      <c r="M20" s="15">
        <v>0.14230000000000001</v>
      </c>
      <c r="N20" s="15">
        <v>0.1137</v>
      </c>
      <c r="O20" s="14">
        <v>0.13289999999999999</v>
      </c>
      <c r="P20" s="15">
        <v>0.115</v>
      </c>
      <c r="Q20" s="15">
        <v>0.12640000000000001</v>
      </c>
      <c r="R20" s="15">
        <v>0.1208</v>
      </c>
      <c r="S20" s="14">
        <v>0.1206</v>
      </c>
    </row>
    <row r="21" spans="1:19">
      <c r="A21" s="4" t="s">
        <v>135</v>
      </c>
      <c r="B21" s="12">
        <v>61</v>
      </c>
      <c r="C21" s="13">
        <v>25</v>
      </c>
      <c r="D21" s="12">
        <v>36</v>
      </c>
      <c r="E21" s="13">
        <v>8</v>
      </c>
      <c r="F21" s="13">
        <v>14</v>
      </c>
      <c r="G21" s="13">
        <v>12</v>
      </c>
      <c r="H21" s="13">
        <v>11</v>
      </c>
      <c r="I21" s="13">
        <v>12</v>
      </c>
      <c r="J21" s="12">
        <v>4</v>
      </c>
      <c r="K21" s="13">
        <v>11</v>
      </c>
      <c r="L21" s="13">
        <v>16</v>
      </c>
      <c r="M21" s="13">
        <v>13</v>
      </c>
      <c r="N21" s="13">
        <v>9</v>
      </c>
      <c r="O21" s="12">
        <v>13</v>
      </c>
      <c r="P21" s="13">
        <v>15</v>
      </c>
      <c r="Q21" s="13">
        <v>19</v>
      </c>
      <c r="R21" s="13">
        <v>5</v>
      </c>
      <c r="S21" s="12">
        <v>2</v>
      </c>
    </row>
    <row r="22" spans="1:19">
      <c r="A22" s="4" t="s">
        <v>117</v>
      </c>
      <c r="B22" s="14">
        <v>3.95E-2</v>
      </c>
      <c r="C22" s="15">
        <v>3.2399999999999998E-2</v>
      </c>
      <c r="D22" s="14">
        <v>4.6800000000000001E-2</v>
      </c>
      <c r="E22" s="15">
        <v>4.5600000000000002E-2</v>
      </c>
      <c r="F22" s="15">
        <v>5.7000000000000002E-2</v>
      </c>
      <c r="G22" s="15">
        <v>4.5600000000000002E-2</v>
      </c>
      <c r="H22" s="15">
        <v>4.0099999999999997E-2</v>
      </c>
      <c r="I22" s="15">
        <v>5.16E-2</v>
      </c>
      <c r="J22" s="14">
        <v>1.0999999999999999E-2</v>
      </c>
      <c r="K22" s="15">
        <v>3.4500000000000003E-2</v>
      </c>
      <c r="L22" s="15">
        <v>6.3899999999999998E-2</v>
      </c>
      <c r="M22" s="15">
        <v>4.0399999999999998E-2</v>
      </c>
      <c r="N22" s="15">
        <v>2.6200000000000001E-2</v>
      </c>
      <c r="O22" s="14">
        <v>3.8899999999999997E-2</v>
      </c>
      <c r="P22" s="15">
        <v>2.47E-2</v>
      </c>
      <c r="Q22" s="15">
        <v>4.8000000000000001E-2</v>
      </c>
      <c r="R22" s="15">
        <v>4.9700000000000001E-2</v>
      </c>
      <c r="S22" s="14">
        <v>3.7600000000000001E-2</v>
      </c>
    </row>
    <row r="23" spans="1:19">
      <c r="A23" s="4" t="s">
        <v>136</v>
      </c>
      <c r="B23" s="12">
        <v>52</v>
      </c>
      <c r="C23" s="13">
        <v>26</v>
      </c>
      <c r="D23" s="12">
        <v>25</v>
      </c>
      <c r="E23" s="13">
        <v>7</v>
      </c>
      <c r="F23" s="13">
        <v>10</v>
      </c>
      <c r="G23" s="13">
        <v>10</v>
      </c>
      <c r="H23" s="13">
        <v>9</v>
      </c>
      <c r="I23" s="13">
        <v>11</v>
      </c>
      <c r="J23" s="12">
        <v>5</v>
      </c>
      <c r="K23" s="13">
        <v>9</v>
      </c>
      <c r="L23" s="13">
        <v>9</v>
      </c>
      <c r="M23" s="13">
        <v>16</v>
      </c>
      <c r="N23" s="13">
        <v>13</v>
      </c>
      <c r="O23" s="12">
        <v>5</v>
      </c>
      <c r="P23" s="13">
        <v>15</v>
      </c>
      <c r="Q23" s="13">
        <v>11</v>
      </c>
      <c r="R23" s="13">
        <v>1</v>
      </c>
      <c r="S23" s="12">
        <v>3</v>
      </c>
    </row>
    <row r="24" spans="1:19">
      <c r="A24" s="8" t="s">
        <v>117</v>
      </c>
      <c r="B24" s="16">
        <v>3.3500000000000002E-2</v>
      </c>
      <c r="C24" s="17">
        <v>3.3700000000000001E-2</v>
      </c>
      <c r="D24" s="16">
        <v>3.32E-2</v>
      </c>
      <c r="E24" s="17">
        <v>4.0099999999999997E-2</v>
      </c>
      <c r="F24" s="17">
        <v>4.0800000000000003E-2</v>
      </c>
      <c r="G24" s="17">
        <v>3.7699999999999997E-2</v>
      </c>
      <c r="H24" s="17">
        <v>3.32E-2</v>
      </c>
      <c r="I24" s="17">
        <v>4.7300000000000002E-2</v>
      </c>
      <c r="J24" s="16">
        <v>1.29E-2</v>
      </c>
      <c r="K24" s="17">
        <v>2.8199999999999999E-2</v>
      </c>
      <c r="L24" s="17">
        <v>3.5999999999999997E-2</v>
      </c>
      <c r="M24" s="17">
        <v>5.0700000000000002E-2</v>
      </c>
      <c r="N24" s="17">
        <v>3.6600000000000001E-2</v>
      </c>
      <c r="O24" s="16">
        <v>1.67E-2</v>
      </c>
      <c r="P24" s="17">
        <v>2.4799999999999999E-2</v>
      </c>
      <c r="Q24" s="17">
        <v>2.9600000000000001E-2</v>
      </c>
      <c r="R24" s="17">
        <v>9.1000000000000004E-3</v>
      </c>
      <c r="S24" s="16">
        <v>4.7100000000000003E-2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1.0001</v>
      </c>
      <c r="C26" s="19">
        <v>1</v>
      </c>
      <c r="D26" s="18">
        <v>0.99990000000000001</v>
      </c>
      <c r="E26" s="19">
        <v>1</v>
      </c>
      <c r="F26" s="19">
        <v>1</v>
      </c>
      <c r="G26" s="19">
        <v>1.0001</v>
      </c>
      <c r="H26" s="19">
        <v>1</v>
      </c>
      <c r="I26" s="19">
        <v>1</v>
      </c>
      <c r="J26" s="18">
        <v>1</v>
      </c>
      <c r="K26" s="19">
        <v>1.0001</v>
      </c>
      <c r="L26" s="19">
        <v>1</v>
      </c>
      <c r="M26" s="19">
        <v>1</v>
      </c>
      <c r="N26" s="19">
        <v>1</v>
      </c>
      <c r="O26" s="18">
        <v>1</v>
      </c>
      <c r="P26" s="19">
        <v>0.99990000000000001</v>
      </c>
      <c r="Q26" s="19">
        <v>1</v>
      </c>
      <c r="R26" s="19">
        <v>1.0001</v>
      </c>
      <c r="S26"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41</v>
      </c>
    </row>
    <row r="6" spans="1:26" ht="42" customHeight="1">
      <c r="A6" s="42" t="s">
        <v>142</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409</v>
      </c>
      <c r="C13" s="13">
        <v>187</v>
      </c>
      <c r="D13" s="12">
        <v>223</v>
      </c>
      <c r="E13" s="13">
        <v>28</v>
      </c>
      <c r="F13" s="13">
        <v>52</v>
      </c>
      <c r="G13" s="13">
        <v>64</v>
      </c>
      <c r="H13" s="13">
        <v>74</v>
      </c>
      <c r="I13" s="13">
        <v>85</v>
      </c>
      <c r="J13" s="12">
        <v>106</v>
      </c>
      <c r="K13" s="13">
        <v>107</v>
      </c>
      <c r="L13" s="13">
        <v>89</v>
      </c>
      <c r="M13" s="13">
        <v>60</v>
      </c>
      <c r="N13" s="13">
        <v>79</v>
      </c>
      <c r="O13" s="12">
        <v>75</v>
      </c>
      <c r="P13" s="13">
        <v>167</v>
      </c>
      <c r="Q13" s="13">
        <v>125</v>
      </c>
      <c r="R13" s="13">
        <v>34</v>
      </c>
      <c r="S13" s="12">
        <v>17</v>
      </c>
    </row>
    <row r="14" spans="1:26">
      <c r="A14" s="4" t="s">
        <v>117</v>
      </c>
      <c r="B14" s="14">
        <v>0.26529999999999998</v>
      </c>
      <c r="C14" s="15">
        <v>0.24049999999999999</v>
      </c>
      <c r="D14" s="14">
        <v>0.29049999999999998</v>
      </c>
      <c r="E14" s="15">
        <v>0.1676</v>
      </c>
      <c r="F14" s="15">
        <v>0.2069</v>
      </c>
      <c r="G14" s="15">
        <v>0.24440000000000001</v>
      </c>
      <c r="H14" s="15">
        <v>0.26</v>
      </c>
      <c r="I14" s="15">
        <v>0.36980000000000002</v>
      </c>
      <c r="J14" s="14">
        <v>0.3049</v>
      </c>
      <c r="K14" s="15">
        <v>0.3488</v>
      </c>
      <c r="L14" s="15">
        <v>0.35389999999999999</v>
      </c>
      <c r="M14" s="15">
        <v>0.19220000000000001</v>
      </c>
      <c r="N14" s="15">
        <v>0.22689999999999999</v>
      </c>
      <c r="O14" s="14">
        <v>0.22939999999999999</v>
      </c>
      <c r="P14" s="15">
        <v>0.28210000000000002</v>
      </c>
      <c r="Q14" s="15">
        <v>0.32390000000000002</v>
      </c>
      <c r="R14" s="15">
        <v>0.31730000000000003</v>
      </c>
      <c r="S14" s="14">
        <v>0.313</v>
      </c>
    </row>
    <row r="15" spans="1:26">
      <c r="A15" s="4" t="s">
        <v>132</v>
      </c>
      <c r="B15" s="12">
        <v>485</v>
      </c>
      <c r="C15" s="13">
        <v>255</v>
      </c>
      <c r="D15" s="12">
        <v>230</v>
      </c>
      <c r="E15" s="13">
        <v>62</v>
      </c>
      <c r="F15" s="13">
        <v>82</v>
      </c>
      <c r="G15" s="13">
        <v>90</v>
      </c>
      <c r="H15" s="13">
        <v>89</v>
      </c>
      <c r="I15" s="13">
        <v>63</v>
      </c>
      <c r="J15" s="12">
        <v>101</v>
      </c>
      <c r="K15" s="13">
        <v>91</v>
      </c>
      <c r="L15" s="13">
        <v>81</v>
      </c>
      <c r="M15" s="13">
        <v>97</v>
      </c>
      <c r="N15" s="13">
        <v>113</v>
      </c>
      <c r="O15" s="12">
        <v>104</v>
      </c>
      <c r="P15" s="13">
        <v>199</v>
      </c>
      <c r="Q15" s="13">
        <v>122</v>
      </c>
      <c r="R15" s="13">
        <v>38</v>
      </c>
      <c r="S15" s="12">
        <v>17</v>
      </c>
    </row>
    <row r="16" spans="1:26">
      <c r="A16" s="4" t="s">
        <v>117</v>
      </c>
      <c r="B16" s="14">
        <v>0.31459999999999999</v>
      </c>
      <c r="C16" s="15">
        <v>0.32850000000000001</v>
      </c>
      <c r="D16" s="14">
        <v>0.30049999999999999</v>
      </c>
      <c r="E16" s="15">
        <v>0.37519999999999998</v>
      </c>
      <c r="F16" s="15">
        <v>0.32300000000000001</v>
      </c>
      <c r="G16" s="15">
        <v>0.34320000000000001</v>
      </c>
      <c r="H16" s="15">
        <v>0.3105</v>
      </c>
      <c r="I16" s="15">
        <v>0.27260000000000001</v>
      </c>
      <c r="J16" s="14">
        <v>0.28939999999999999</v>
      </c>
      <c r="K16" s="15">
        <v>0.29609999999999997</v>
      </c>
      <c r="L16" s="15">
        <v>0.3231</v>
      </c>
      <c r="M16" s="15">
        <v>0.31069999999999998</v>
      </c>
      <c r="N16" s="15">
        <v>0.32490000000000002</v>
      </c>
      <c r="O16" s="14">
        <v>0.31819999999999998</v>
      </c>
      <c r="P16" s="15">
        <v>0.33600000000000002</v>
      </c>
      <c r="Q16" s="15">
        <v>0.31580000000000003</v>
      </c>
      <c r="R16" s="15">
        <v>0.35549999999999998</v>
      </c>
      <c r="S16" s="14">
        <v>0.309</v>
      </c>
    </row>
    <row r="17" spans="1:19">
      <c r="A17" s="4" t="s">
        <v>133</v>
      </c>
      <c r="B17" s="12">
        <v>416</v>
      </c>
      <c r="C17" s="13">
        <v>207</v>
      </c>
      <c r="D17" s="12">
        <v>210</v>
      </c>
      <c r="E17" s="13">
        <v>44</v>
      </c>
      <c r="F17" s="13">
        <v>69</v>
      </c>
      <c r="G17" s="13">
        <v>65</v>
      </c>
      <c r="H17" s="13">
        <v>82</v>
      </c>
      <c r="I17" s="13">
        <v>55</v>
      </c>
      <c r="J17" s="12">
        <v>101</v>
      </c>
      <c r="K17" s="13">
        <v>79</v>
      </c>
      <c r="L17" s="13">
        <v>50</v>
      </c>
      <c r="M17" s="13">
        <v>94</v>
      </c>
      <c r="N17" s="13">
        <v>98</v>
      </c>
      <c r="O17" s="12">
        <v>95</v>
      </c>
      <c r="P17" s="13">
        <v>154</v>
      </c>
      <c r="Q17" s="13">
        <v>95</v>
      </c>
      <c r="R17" s="13">
        <v>22</v>
      </c>
      <c r="S17" s="12">
        <v>13</v>
      </c>
    </row>
    <row r="18" spans="1:19">
      <c r="A18" s="4" t="s">
        <v>117</v>
      </c>
      <c r="B18" s="14">
        <v>0.26989999999999997</v>
      </c>
      <c r="C18" s="15">
        <v>0.26600000000000001</v>
      </c>
      <c r="D18" s="14">
        <v>0.27389999999999998</v>
      </c>
      <c r="E18" s="15">
        <v>0.26690000000000003</v>
      </c>
      <c r="F18" s="15">
        <v>0.27189999999999998</v>
      </c>
      <c r="G18" s="15">
        <v>0.2492</v>
      </c>
      <c r="H18" s="15">
        <v>0.28839999999999999</v>
      </c>
      <c r="I18" s="15">
        <v>0.2387</v>
      </c>
      <c r="J18" s="14">
        <v>0.29089999999999999</v>
      </c>
      <c r="K18" s="15">
        <v>0.25530000000000003</v>
      </c>
      <c r="L18" s="15">
        <v>0.20180000000000001</v>
      </c>
      <c r="M18" s="15">
        <v>0.3029</v>
      </c>
      <c r="N18" s="15">
        <v>0.28370000000000001</v>
      </c>
      <c r="O18" s="14">
        <v>0.2898</v>
      </c>
      <c r="P18" s="15">
        <v>0.2591</v>
      </c>
      <c r="Q18" s="15">
        <v>0.2472</v>
      </c>
      <c r="R18" s="15">
        <v>0.20569999999999999</v>
      </c>
      <c r="S18" s="14">
        <v>0.2384</v>
      </c>
    </row>
    <row r="19" spans="1:19">
      <c r="A19" s="4" t="s">
        <v>134</v>
      </c>
      <c r="B19" s="12">
        <v>121</v>
      </c>
      <c r="C19" s="13">
        <v>67</v>
      </c>
      <c r="D19" s="12">
        <v>54</v>
      </c>
      <c r="E19" s="13">
        <v>19</v>
      </c>
      <c r="F19" s="13">
        <v>24</v>
      </c>
      <c r="G19" s="13">
        <v>16</v>
      </c>
      <c r="H19" s="13">
        <v>23</v>
      </c>
      <c r="I19" s="13">
        <v>10</v>
      </c>
      <c r="J19" s="12">
        <v>29</v>
      </c>
      <c r="K19" s="13">
        <v>13</v>
      </c>
      <c r="L19" s="13">
        <v>15</v>
      </c>
      <c r="M19" s="13">
        <v>36</v>
      </c>
      <c r="N19" s="13">
        <v>29</v>
      </c>
      <c r="O19" s="12">
        <v>28</v>
      </c>
      <c r="P19" s="13">
        <v>41</v>
      </c>
      <c r="Q19" s="13">
        <v>28</v>
      </c>
      <c r="R19" s="13">
        <v>4</v>
      </c>
      <c r="S19" s="12">
        <v>4</v>
      </c>
    </row>
    <row r="20" spans="1:19">
      <c r="A20" s="4" t="s">
        <v>117</v>
      </c>
      <c r="B20" s="14">
        <v>7.8299999999999995E-2</v>
      </c>
      <c r="C20" s="15">
        <v>8.5800000000000001E-2</v>
      </c>
      <c r="D20" s="14">
        <v>7.0599999999999996E-2</v>
      </c>
      <c r="E20" s="15">
        <v>0.1178</v>
      </c>
      <c r="F20" s="15">
        <v>9.4399999999999998E-2</v>
      </c>
      <c r="G20" s="15">
        <v>5.9499999999999997E-2</v>
      </c>
      <c r="H20" s="15">
        <v>8.1799999999999998E-2</v>
      </c>
      <c r="I20" s="15">
        <v>4.3700000000000003E-2</v>
      </c>
      <c r="J20" s="14">
        <v>8.1900000000000001E-2</v>
      </c>
      <c r="K20" s="15">
        <v>4.1300000000000003E-2</v>
      </c>
      <c r="L20" s="15">
        <v>5.8700000000000002E-2</v>
      </c>
      <c r="M20" s="15">
        <v>0.1143</v>
      </c>
      <c r="N20" s="15">
        <v>8.4699999999999998E-2</v>
      </c>
      <c r="O20" s="14">
        <v>8.6800000000000002E-2</v>
      </c>
      <c r="P20" s="15">
        <v>6.9800000000000001E-2</v>
      </c>
      <c r="Q20" s="15">
        <v>7.2099999999999997E-2</v>
      </c>
      <c r="R20" s="15">
        <v>4.0399999999999998E-2</v>
      </c>
      <c r="S20" s="14">
        <v>7.0599999999999996E-2</v>
      </c>
    </row>
    <row r="21" spans="1:19">
      <c r="A21" s="4" t="s">
        <v>135</v>
      </c>
      <c r="B21" s="12">
        <v>51</v>
      </c>
      <c r="C21" s="13">
        <v>29</v>
      </c>
      <c r="D21" s="12">
        <v>22</v>
      </c>
      <c r="E21" s="13">
        <v>6</v>
      </c>
      <c r="F21" s="13">
        <v>10</v>
      </c>
      <c r="G21" s="13">
        <v>13</v>
      </c>
      <c r="H21" s="13">
        <v>9</v>
      </c>
      <c r="I21" s="13">
        <v>7</v>
      </c>
      <c r="J21" s="12">
        <v>6</v>
      </c>
      <c r="K21" s="13">
        <v>8</v>
      </c>
      <c r="L21" s="13">
        <v>6</v>
      </c>
      <c r="M21" s="13">
        <v>11</v>
      </c>
      <c r="N21" s="13">
        <v>11</v>
      </c>
      <c r="O21" s="12">
        <v>15</v>
      </c>
      <c r="P21" s="13">
        <v>15</v>
      </c>
      <c r="Q21" s="13">
        <v>10</v>
      </c>
      <c r="R21" s="13">
        <v>3</v>
      </c>
      <c r="S21" s="12">
        <v>2</v>
      </c>
    </row>
    <row r="22" spans="1:19">
      <c r="A22" s="4" t="s">
        <v>117</v>
      </c>
      <c r="B22" s="14">
        <v>3.3099999999999997E-2</v>
      </c>
      <c r="C22" s="15">
        <v>3.78E-2</v>
      </c>
      <c r="D22" s="14">
        <v>2.8299999999999999E-2</v>
      </c>
      <c r="E22" s="15">
        <v>3.5299999999999998E-2</v>
      </c>
      <c r="F22" s="15">
        <v>4.0899999999999999E-2</v>
      </c>
      <c r="G22" s="15">
        <v>4.7800000000000002E-2</v>
      </c>
      <c r="H22" s="15">
        <v>3.1399999999999997E-2</v>
      </c>
      <c r="I22" s="15">
        <v>3.2399999999999998E-2</v>
      </c>
      <c r="J22" s="14">
        <v>1.72E-2</v>
      </c>
      <c r="K22" s="15">
        <v>2.7199999999999998E-2</v>
      </c>
      <c r="L22" s="15">
        <v>2.4500000000000001E-2</v>
      </c>
      <c r="M22" s="15">
        <v>3.3700000000000001E-2</v>
      </c>
      <c r="N22" s="15">
        <v>3.15E-2</v>
      </c>
      <c r="O22" s="14">
        <v>4.6300000000000001E-2</v>
      </c>
      <c r="P22" s="15">
        <v>2.5399999999999999E-2</v>
      </c>
      <c r="Q22" s="15">
        <v>2.58E-2</v>
      </c>
      <c r="R22" s="15">
        <v>3.0599999999999999E-2</v>
      </c>
      <c r="S22" s="14">
        <v>3.3000000000000002E-2</v>
      </c>
    </row>
    <row r="23" spans="1:19">
      <c r="A23" s="4" t="s">
        <v>136</v>
      </c>
      <c r="B23" s="12">
        <v>60</v>
      </c>
      <c r="C23" s="13">
        <v>32</v>
      </c>
      <c r="D23" s="12">
        <v>28</v>
      </c>
      <c r="E23" s="13">
        <v>6</v>
      </c>
      <c r="F23" s="13">
        <v>16</v>
      </c>
      <c r="G23" s="13">
        <v>15</v>
      </c>
      <c r="H23" s="13">
        <v>8</v>
      </c>
      <c r="I23" s="13">
        <v>10</v>
      </c>
      <c r="J23" s="12">
        <v>5</v>
      </c>
      <c r="K23" s="13">
        <v>10</v>
      </c>
      <c r="L23" s="13">
        <v>10</v>
      </c>
      <c r="M23" s="13">
        <v>14</v>
      </c>
      <c r="N23" s="13">
        <v>17</v>
      </c>
      <c r="O23" s="12">
        <v>10</v>
      </c>
      <c r="P23" s="13">
        <v>16</v>
      </c>
      <c r="Q23" s="13">
        <v>6</v>
      </c>
      <c r="R23" s="13">
        <v>5</v>
      </c>
      <c r="S23" s="12">
        <v>2</v>
      </c>
    </row>
    <row r="24" spans="1:19">
      <c r="A24" s="8" t="s">
        <v>117</v>
      </c>
      <c r="B24" s="16">
        <v>3.8800000000000001E-2</v>
      </c>
      <c r="C24" s="17">
        <v>4.1500000000000002E-2</v>
      </c>
      <c r="D24" s="16">
        <v>3.61E-2</v>
      </c>
      <c r="E24" s="17">
        <v>3.7199999999999997E-2</v>
      </c>
      <c r="F24" s="17">
        <v>6.2899999999999998E-2</v>
      </c>
      <c r="G24" s="17">
        <v>5.5899999999999998E-2</v>
      </c>
      <c r="H24" s="17">
        <v>2.7900000000000001E-2</v>
      </c>
      <c r="I24" s="17">
        <v>4.2900000000000001E-2</v>
      </c>
      <c r="J24" s="16">
        <v>1.5699999999999999E-2</v>
      </c>
      <c r="K24" s="17">
        <v>3.1199999999999999E-2</v>
      </c>
      <c r="L24" s="17">
        <v>3.7999999999999999E-2</v>
      </c>
      <c r="M24" s="17">
        <v>4.6100000000000002E-2</v>
      </c>
      <c r="N24" s="17">
        <v>4.8399999999999999E-2</v>
      </c>
      <c r="O24" s="16">
        <v>2.9600000000000001E-2</v>
      </c>
      <c r="P24" s="17">
        <v>2.76E-2</v>
      </c>
      <c r="Q24" s="17">
        <v>1.52E-2</v>
      </c>
      <c r="R24" s="17">
        <v>5.0500000000000003E-2</v>
      </c>
      <c r="S24" s="16">
        <v>3.61E-2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v>
      </c>
      <c r="C26" s="19">
        <v>1.0001</v>
      </c>
      <c r="D26" s="18">
        <v>0.99990000000000001</v>
      </c>
      <c r="E26" s="19">
        <v>1</v>
      </c>
      <c r="F26" s="19">
        <v>1</v>
      </c>
      <c r="G26" s="19">
        <v>1</v>
      </c>
      <c r="H26" s="19">
        <v>1</v>
      </c>
      <c r="I26" s="19">
        <v>1.0001</v>
      </c>
      <c r="J26" s="18">
        <v>1</v>
      </c>
      <c r="K26" s="19">
        <v>0.99990000000000001</v>
      </c>
      <c r="L26" s="19">
        <v>1</v>
      </c>
      <c r="M26" s="19">
        <v>0.99990000000000001</v>
      </c>
      <c r="N26" s="19">
        <v>1.0001</v>
      </c>
      <c r="O26" s="18">
        <v>1.0001</v>
      </c>
      <c r="P26" s="19">
        <v>1</v>
      </c>
      <c r="Q26" s="19">
        <v>1</v>
      </c>
      <c r="R26" s="19">
        <v>1</v>
      </c>
      <c r="S26" s="18">
        <v>1.0001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44</v>
      </c>
    </row>
    <row r="6" spans="1:26" ht="42" customHeight="1">
      <c r="A6" s="42" t="s">
        <v>143</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1542</v>
      </c>
      <c r="C11" s="13">
        <v>867</v>
      </c>
      <c r="D11" s="12">
        <v>675</v>
      </c>
      <c r="E11" s="13">
        <v>190</v>
      </c>
      <c r="F11" s="13">
        <v>334</v>
      </c>
      <c r="G11" s="13">
        <v>297</v>
      </c>
      <c r="H11" s="13">
        <v>271</v>
      </c>
      <c r="I11" s="13">
        <v>258</v>
      </c>
      <c r="J11" s="12">
        <v>192</v>
      </c>
      <c r="K11" s="13">
        <v>309</v>
      </c>
      <c r="L11" s="13">
        <v>310</v>
      </c>
      <c r="M11" s="13">
        <v>310</v>
      </c>
      <c r="N11" s="13">
        <v>310</v>
      </c>
      <c r="O11" s="12">
        <v>303</v>
      </c>
      <c r="P11" s="13">
        <v>518</v>
      </c>
      <c r="Q11" s="13">
        <v>393</v>
      </c>
      <c r="R11" s="13">
        <v>109</v>
      </c>
      <c r="S11" s="12">
        <v>120</v>
      </c>
    </row>
    <row r="12" spans="1:26">
      <c r="A12" s="8" t="s">
        <v>115</v>
      </c>
      <c r="B12" s="10">
        <v>1542</v>
      </c>
      <c r="C12" s="11">
        <v>776</v>
      </c>
      <c r="D12" s="10">
        <v>766</v>
      </c>
      <c r="E12" s="11">
        <v>165</v>
      </c>
      <c r="F12" s="11">
        <v>252</v>
      </c>
      <c r="G12" s="11">
        <v>262</v>
      </c>
      <c r="H12" s="11">
        <v>284</v>
      </c>
      <c r="I12" s="11">
        <v>230</v>
      </c>
      <c r="J12" s="10">
        <v>349</v>
      </c>
      <c r="K12" s="11">
        <v>307</v>
      </c>
      <c r="L12" s="11">
        <v>250</v>
      </c>
      <c r="M12" s="11">
        <v>312</v>
      </c>
      <c r="N12" s="11">
        <v>347</v>
      </c>
      <c r="O12" s="10">
        <v>327</v>
      </c>
      <c r="P12" s="11">
        <v>594</v>
      </c>
      <c r="Q12" s="11">
        <v>385</v>
      </c>
      <c r="R12" s="11">
        <v>106</v>
      </c>
      <c r="S12" s="10">
        <v>56</v>
      </c>
    </row>
    <row r="13" spans="1:26">
      <c r="A13" s="4" t="s">
        <v>144</v>
      </c>
      <c r="B13" s="12">
        <v>340</v>
      </c>
      <c r="C13" s="13">
        <v>193</v>
      </c>
      <c r="D13" s="12">
        <v>147</v>
      </c>
      <c r="E13" s="13">
        <v>26</v>
      </c>
      <c r="F13" s="13">
        <v>50</v>
      </c>
      <c r="G13" s="13">
        <v>50</v>
      </c>
      <c r="H13" s="13">
        <v>73</v>
      </c>
      <c r="I13" s="13">
        <v>63</v>
      </c>
      <c r="J13" s="12">
        <v>79</v>
      </c>
      <c r="K13" s="13">
        <v>73</v>
      </c>
      <c r="L13" s="13">
        <v>52</v>
      </c>
      <c r="M13" s="13">
        <v>64</v>
      </c>
      <c r="N13" s="13">
        <v>81</v>
      </c>
      <c r="O13" s="12">
        <v>71</v>
      </c>
      <c r="P13" s="13">
        <v>130</v>
      </c>
      <c r="Q13" s="13">
        <v>89</v>
      </c>
      <c r="R13" s="13">
        <v>34</v>
      </c>
      <c r="S13" s="12">
        <v>18</v>
      </c>
    </row>
    <row r="14" spans="1:26">
      <c r="A14" s="4" t="s">
        <v>117</v>
      </c>
      <c r="B14" s="14">
        <v>0.2205</v>
      </c>
      <c r="C14" s="15">
        <v>0.249</v>
      </c>
      <c r="D14" s="14">
        <v>0.19170000000000001</v>
      </c>
      <c r="E14" s="15">
        <v>0.15959999999999999</v>
      </c>
      <c r="F14" s="15">
        <v>0.19750000000000001</v>
      </c>
      <c r="G14" s="15">
        <v>0.1903</v>
      </c>
      <c r="H14" s="15">
        <v>0.25600000000000001</v>
      </c>
      <c r="I14" s="15">
        <v>0.27260000000000001</v>
      </c>
      <c r="J14" s="14">
        <v>0.22539999999999999</v>
      </c>
      <c r="K14" s="15">
        <v>0.2369</v>
      </c>
      <c r="L14" s="15">
        <v>0.2077</v>
      </c>
      <c r="M14" s="15">
        <v>0.2056</v>
      </c>
      <c r="N14" s="15">
        <v>0.23230000000000001</v>
      </c>
      <c r="O14" s="14">
        <v>0.21659999999999999</v>
      </c>
      <c r="P14" s="15">
        <v>0.2198</v>
      </c>
      <c r="Q14" s="15">
        <v>0.23139999999999999</v>
      </c>
      <c r="R14" s="15">
        <v>0.32269999999999999</v>
      </c>
      <c r="S14" s="14">
        <v>0.32190000000000002</v>
      </c>
    </row>
    <row r="15" spans="1:26">
      <c r="A15" s="4" t="s">
        <v>145</v>
      </c>
      <c r="B15" s="12">
        <v>234</v>
      </c>
      <c r="C15" s="13">
        <v>126</v>
      </c>
      <c r="D15" s="12">
        <v>108</v>
      </c>
      <c r="E15" s="13">
        <v>26</v>
      </c>
      <c r="F15" s="13">
        <v>37</v>
      </c>
      <c r="G15" s="13">
        <v>40</v>
      </c>
      <c r="H15" s="13">
        <v>46</v>
      </c>
      <c r="I15" s="13">
        <v>30</v>
      </c>
      <c r="J15" s="12">
        <v>56</v>
      </c>
      <c r="K15" s="13">
        <v>49</v>
      </c>
      <c r="L15" s="13">
        <v>34</v>
      </c>
      <c r="M15" s="13">
        <v>45</v>
      </c>
      <c r="N15" s="13">
        <v>54</v>
      </c>
      <c r="O15" s="12">
        <v>52</v>
      </c>
      <c r="P15" s="13">
        <v>101</v>
      </c>
      <c r="Q15" s="13">
        <v>59</v>
      </c>
      <c r="R15" s="13">
        <v>14</v>
      </c>
      <c r="S15" s="12">
        <v>9</v>
      </c>
    </row>
    <row r="16" spans="1:26">
      <c r="A16" s="4" t="s">
        <v>117</v>
      </c>
      <c r="B16" s="14">
        <v>0.152</v>
      </c>
      <c r="C16" s="15">
        <v>0.16220000000000001</v>
      </c>
      <c r="D16" s="14">
        <v>0.1416</v>
      </c>
      <c r="E16" s="15">
        <v>0.1593</v>
      </c>
      <c r="F16" s="15">
        <v>0.14530000000000001</v>
      </c>
      <c r="G16" s="15">
        <v>0.15260000000000001</v>
      </c>
      <c r="H16" s="15">
        <v>0.16039999999999999</v>
      </c>
      <c r="I16" s="15">
        <v>0.12989999999999999</v>
      </c>
      <c r="J16" s="14">
        <v>0.16059999999999999</v>
      </c>
      <c r="K16" s="15">
        <v>0.15959999999999999</v>
      </c>
      <c r="L16" s="15">
        <v>0.13639999999999999</v>
      </c>
      <c r="M16" s="15">
        <v>0.14410000000000001</v>
      </c>
      <c r="N16" s="15">
        <v>0.15659999999999999</v>
      </c>
      <c r="O16" s="14">
        <v>0.1595</v>
      </c>
      <c r="P16" s="15">
        <v>0.17080000000000001</v>
      </c>
      <c r="Q16" s="15">
        <v>0.1525</v>
      </c>
      <c r="R16" s="15">
        <v>0.13389999999999999</v>
      </c>
      <c r="S16" s="14">
        <v>0.15609999999999999</v>
      </c>
    </row>
    <row r="17" spans="1:19">
      <c r="A17" s="4" t="s">
        <v>146</v>
      </c>
      <c r="B17" s="12">
        <v>183</v>
      </c>
      <c r="C17" s="13">
        <v>87</v>
      </c>
      <c r="D17" s="12">
        <v>96</v>
      </c>
      <c r="E17" s="13">
        <v>21</v>
      </c>
      <c r="F17" s="13">
        <v>26</v>
      </c>
      <c r="G17" s="13">
        <v>31</v>
      </c>
      <c r="H17" s="13">
        <v>30</v>
      </c>
      <c r="I17" s="13">
        <v>28</v>
      </c>
      <c r="J17" s="12">
        <v>46</v>
      </c>
      <c r="K17" s="13">
        <v>35</v>
      </c>
      <c r="L17" s="13">
        <v>25</v>
      </c>
      <c r="M17" s="13">
        <v>34</v>
      </c>
      <c r="N17" s="13">
        <v>54</v>
      </c>
      <c r="O17" s="12">
        <v>35</v>
      </c>
      <c r="P17" s="13">
        <v>82</v>
      </c>
      <c r="Q17" s="13">
        <v>43</v>
      </c>
      <c r="R17" s="13">
        <v>5</v>
      </c>
      <c r="S17" s="12">
        <v>10</v>
      </c>
    </row>
    <row r="18" spans="1:19">
      <c r="A18" s="4" t="s">
        <v>117</v>
      </c>
      <c r="B18" s="14">
        <v>0.1187</v>
      </c>
      <c r="C18" s="15">
        <v>0.1124</v>
      </c>
      <c r="D18" s="14">
        <v>0.125</v>
      </c>
      <c r="E18" s="15">
        <v>0.12559999999999999</v>
      </c>
      <c r="F18" s="15">
        <v>0.1027</v>
      </c>
      <c r="G18" s="15">
        <v>0.1201</v>
      </c>
      <c r="H18" s="15">
        <v>0.106</v>
      </c>
      <c r="I18" s="15">
        <v>0.12330000000000001</v>
      </c>
      <c r="J18" s="14">
        <v>0.1333</v>
      </c>
      <c r="K18" s="15">
        <v>0.1143</v>
      </c>
      <c r="L18" s="15">
        <v>0.10009999999999999</v>
      </c>
      <c r="M18" s="15">
        <v>0.1103</v>
      </c>
      <c r="N18" s="15">
        <v>0.15440000000000001</v>
      </c>
      <c r="O18" s="14">
        <v>0.1071</v>
      </c>
      <c r="P18" s="15">
        <v>0.13750000000000001</v>
      </c>
      <c r="Q18" s="15">
        <v>0.1129</v>
      </c>
      <c r="R18" s="15">
        <v>4.5400000000000003E-2</v>
      </c>
      <c r="S18" s="14">
        <v>0.17269999999999999</v>
      </c>
    </row>
    <row r="19" spans="1:19">
      <c r="A19" s="4" t="s">
        <v>147</v>
      </c>
      <c r="B19" s="12">
        <v>164</v>
      </c>
      <c r="C19" s="13">
        <v>87</v>
      </c>
      <c r="D19" s="12">
        <v>78</v>
      </c>
      <c r="E19" s="13">
        <v>20</v>
      </c>
      <c r="F19" s="13">
        <v>31</v>
      </c>
      <c r="G19" s="13">
        <v>29</v>
      </c>
      <c r="H19" s="13">
        <v>30</v>
      </c>
      <c r="I19" s="13">
        <v>19</v>
      </c>
      <c r="J19" s="12">
        <v>34</v>
      </c>
      <c r="K19" s="13">
        <v>33</v>
      </c>
      <c r="L19" s="13">
        <v>37</v>
      </c>
      <c r="M19" s="13">
        <v>30</v>
      </c>
      <c r="N19" s="13">
        <v>32</v>
      </c>
      <c r="O19" s="12">
        <v>33</v>
      </c>
      <c r="P19" s="13">
        <v>54</v>
      </c>
      <c r="Q19" s="13">
        <v>47</v>
      </c>
      <c r="R19" s="13">
        <v>10</v>
      </c>
      <c r="S19" s="12">
        <v>6</v>
      </c>
    </row>
    <row r="20" spans="1:19">
      <c r="A20" s="4" t="s">
        <v>117</v>
      </c>
      <c r="B20" s="14">
        <v>0.10639999999999999</v>
      </c>
      <c r="C20" s="15">
        <v>0.1116</v>
      </c>
      <c r="D20" s="14">
        <v>0.1013</v>
      </c>
      <c r="E20" s="15">
        <v>0.12429999999999999</v>
      </c>
      <c r="F20" s="15">
        <v>0.12239999999999999</v>
      </c>
      <c r="G20" s="15">
        <v>0.1118</v>
      </c>
      <c r="H20" s="15">
        <v>0.1043</v>
      </c>
      <c r="I20" s="15">
        <v>8.4699999999999998E-2</v>
      </c>
      <c r="J20" s="14">
        <v>9.8599999999999993E-2</v>
      </c>
      <c r="K20" s="15">
        <v>0.1067</v>
      </c>
      <c r="L20" s="15">
        <v>0.14630000000000001</v>
      </c>
      <c r="M20" s="15">
        <v>9.6500000000000002E-2</v>
      </c>
      <c r="N20" s="15">
        <v>9.2700000000000005E-2</v>
      </c>
      <c r="O20" s="14">
        <v>9.9699999999999997E-2</v>
      </c>
      <c r="P20" s="15">
        <v>9.1399999999999995E-2</v>
      </c>
      <c r="Q20" s="15">
        <v>0.1212</v>
      </c>
      <c r="R20" s="15">
        <v>9.1800000000000007E-2</v>
      </c>
      <c r="S20" s="14">
        <v>0.1082</v>
      </c>
    </row>
    <row r="21" spans="1:19">
      <c r="A21" s="4" t="s">
        <v>148</v>
      </c>
      <c r="B21" s="12">
        <v>196</v>
      </c>
      <c r="C21" s="13">
        <v>96</v>
      </c>
      <c r="D21" s="12">
        <v>100</v>
      </c>
      <c r="E21" s="13">
        <v>26</v>
      </c>
      <c r="F21" s="13">
        <v>26</v>
      </c>
      <c r="G21" s="13">
        <v>29</v>
      </c>
      <c r="H21" s="13">
        <v>34</v>
      </c>
      <c r="I21" s="13">
        <v>33</v>
      </c>
      <c r="J21" s="12">
        <v>47</v>
      </c>
      <c r="K21" s="13">
        <v>32</v>
      </c>
      <c r="L21" s="13">
        <v>34</v>
      </c>
      <c r="M21" s="13">
        <v>47</v>
      </c>
      <c r="N21" s="13">
        <v>40</v>
      </c>
      <c r="O21" s="12">
        <v>42</v>
      </c>
      <c r="P21" s="13">
        <v>71</v>
      </c>
      <c r="Q21" s="13">
        <v>50</v>
      </c>
      <c r="R21" s="13">
        <v>14</v>
      </c>
      <c r="S21" s="12">
        <v>5</v>
      </c>
    </row>
    <row r="22" spans="1:19">
      <c r="A22" s="4" t="s">
        <v>117</v>
      </c>
      <c r="B22" s="14">
        <v>0.127</v>
      </c>
      <c r="C22" s="15">
        <v>0.1231</v>
      </c>
      <c r="D22" s="14">
        <v>0.13100000000000001</v>
      </c>
      <c r="E22" s="15">
        <v>0.15529999999999999</v>
      </c>
      <c r="F22" s="15">
        <v>0.10489999999999999</v>
      </c>
      <c r="G22" s="15">
        <v>0.11210000000000001</v>
      </c>
      <c r="H22" s="15">
        <v>0.121</v>
      </c>
      <c r="I22" s="15">
        <v>0.1444</v>
      </c>
      <c r="J22" s="14">
        <v>0.13420000000000001</v>
      </c>
      <c r="K22" s="15">
        <v>0.1032</v>
      </c>
      <c r="L22" s="15">
        <v>0.13650000000000001</v>
      </c>
      <c r="M22" s="15">
        <v>0.1515</v>
      </c>
      <c r="N22" s="15">
        <v>0.1164</v>
      </c>
      <c r="O22" s="14">
        <v>0.12989999999999999</v>
      </c>
      <c r="P22" s="15">
        <v>0.1196</v>
      </c>
      <c r="Q22" s="15">
        <v>0.13</v>
      </c>
      <c r="R22" s="15">
        <v>0.12939999999999999</v>
      </c>
      <c r="S22" s="14">
        <v>8.4400000000000003E-2</v>
      </c>
    </row>
    <row r="23" spans="1:19">
      <c r="A23" s="4" t="s">
        <v>149</v>
      </c>
      <c r="B23" s="12">
        <v>164</v>
      </c>
      <c r="C23" s="13">
        <v>70</v>
      </c>
      <c r="D23" s="12">
        <v>94</v>
      </c>
      <c r="E23" s="13">
        <v>16</v>
      </c>
      <c r="F23" s="13">
        <v>27</v>
      </c>
      <c r="G23" s="13">
        <v>36</v>
      </c>
      <c r="H23" s="13">
        <v>19</v>
      </c>
      <c r="I23" s="13">
        <v>24</v>
      </c>
      <c r="J23" s="12">
        <v>42</v>
      </c>
      <c r="K23" s="13">
        <v>33</v>
      </c>
      <c r="L23" s="13">
        <v>19</v>
      </c>
      <c r="M23" s="13">
        <v>33</v>
      </c>
      <c r="N23" s="13">
        <v>30</v>
      </c>
      <c r="O23" s="12">
        <v>48</v>
      </c>
      <c r="P23" s="13">
        <v>67</v>
      </c>
      <c r="Q23" s="13">
        <v>36</v>
      </c>
      <c r="R23" s="13">
        <v>11</v>
      </c>
      <c r="S23" s="12">
        <v>3</v>
      </c>
    </row>
    <row r="24" spans="1:19">
      <c r="A24" s="4" t="s">
        <v>117</v>
      </c>
      <c r="B24" s="14">
        <v>0.10639999999999999</v>
      </c>
      <c r="C24" s="15">
        <v>9.0499999999999997E-2</v>
      </c>
      <c r="D24" s="14">
        <v>0.1225</v>
      </c>
      <c r="E24" s="15">
        <v>9.6600000000000005E-2</v>
      </c>
      <c r="F24" s="15">
        <v>0.1081</v>
      </c>
      <c r="G24" s="15">
        <v>0.13719999999999999</v>
      </c>
      <c r="H24" s="15">
        <v>6.8099999999999994E-2</v>
      </c>
      <c r="I24" s="15">
        <v>0.1036</v>
      </c>
      <c r="J24" s="14">
        <v>0.1198</v>
      </c>
      <c r="K24" s="15">
        <v>0.10879999999999999</v>
      </c>
      <c r="L24" s="15">
        <v>7.7100000000000002E-2</v>
      </c>
      <c r="M24" s="15">
        <v>0.1051</v>
      </c>
      <c r="N24" s="15">
        <v>8.7400000000000005E-2</v>
      </c>
      <c r="O24" s="14">
        <v>0.14799999999999999</v>
      </c>
      <c r="P24" s="15">
        <v>0.1129</v>
      </c>
      <c r="Q24" s="15">
        <v>9.4299999999999995E-2</v>
      </c>
      <c r="R24" s="15">
        <v>0.10059999999999999</v>
      </c>
      <c r="S24" s="14">
        <v>5.91E-2</v>
      </c>
    </row>
    <row r="25" spans="1:19">
      <c r="A25" s="4" t="s">
        <v>150</v>
      </c>
      <c r="B25" s="12">
        <v>164</v>
      </c>
      <c r="C25" s="13">
        <v>70</v>
      </c>
      <c r="D25" s="12">
        <v>94</v>
      </c>
      <c r="E25" s="13">
        <v>19</v>
      </c>
      <c r="F25" s="13">
        <v>28</v>
      </c>
      <c r="G25" s="13">
        <v>31</v>
      </c>
      <c r="H25" s="13">
        <v>34</v>
      </c>
      <c r="I25" s="13">
        <v>21</v>
      </c>
      <c r="J25" s="12">
        <v>31</v>
      </c>
      <c r="K25" s="13">
        <v>33</v>
      </c>
      <c r="L25" s="13">
        <v>30</v>
      </c>
      <c r="M25" s="13">
        <v>37</v>
      </c>
      <c r="N25" s="13">
        <v>35</v>
      </c>
      <c r="O25" s="12">
        <v>28</v>
      </c>
      <c r="P25" s="13">
        <v>64</v>
      </c>
      <c r="Q25" s="13">
        <v>36</v>
      </c>
      <c r="R25" s="13">
        <v>13</v>
      </c>
      <c r="S25" s="12">
        <v>4</v>
      </c>
    </row>
    <row r="26" spans="1:19">
      <c r="A26" s="4" t="s">
        <v>117</v>
      </c>
      <c r="B26" s="14">
        <v>0.10639999999999999</v>
      </c>
      <c r="C26" s="15">
        <v>8.9800000000000005E-2</v>
      </c>
      <c r="D26" s="14">
        <v>0.12330000000000001</v>
      </c>
      <c r="E26" s="15">
        <v>0.11310000000000001</v>
      </c>
      <c r="F26" s="15">
        <v>0.1101</v>
      </c>
      <c r="G26" s="15">
        <v>0.1195</v>
      </c>
      <c r="H26" s="15">
        <v>0.1206</v>
      </c>
      <c r="I26" s="15">
        <v>9.3100000000000002E-2</v>
      </c>
      <c r="J26" s="14">
        <v>8.8099999999999998E-2</v>
      </c>
      <c r="K26" s="15">
        <v>0.1086</v>
      </c>
      <c r="L26" s="15">
        <v>0.1206</v>
      </c>
      <c r="M26" s="15">
        <v>0.1186</v>
      </c>
      <c r="N26" s="15">
        <v>0.1021</v>
      </c>
      <c r="O26" s="14">
        <v>8.6599999999999996E-2</v>
      </c>
      <c r="P26" s="15">
        <v>0.1074</v>
      </c>
      <c r="Q26" s="15">
        <v>9.4500000000000001E-2</v>
      </c>
      <c r="R26" s="15">
        <v>0.1178</v>
      </c>
      <c r="S26" s="14">
        <v>6.7400000000000002E-2</v>
      </c>
    </row>
    <row r="27" spans="1:19">
      <c r="A27" s="4" t="s">
        <v>151</v>
      </c>
      <c r="B27" s="12">
        <v>96</v>
      </c>
      <c r="C27" s="13">
        <v>48</v>
      </c>
      <c r="D27" s="12">
        <v>49</v>
      </c>
      <c r="E27" s="13">
        <v>11</v>
      </c>
      <c r="F27" s="13">
        <v>28</v>
      </c>
      <c r="G27" s="13">
        <v>15</v>
      </c>
      <c r="H27" s="13">
        <v>18</v>
      </c>
      <c r="I27" s="13">
        <v>11</v>
      </c>
      <c r="J27" s="12">
        <v>14</v>
      </c>
      <c r="K27" s="13">
        <v>19</v>
      </c>
      <c r="L27" s="13">
        <v>19</v>
      </c>
      <c r="M27" s="13">
        <v>21</v>
      </c>
      <c r="N27" s="13">
        <v>20</v>
      </c>
      <c r="O27" s="12">
        <v>17</v>
      </c>
      <c r="P27" s="13">
        <v>24</v>
      </c>
      <c r="Q27" s="13">
        <v>24</v>
      </c>
      <c r="R27" s="13">
        <v>6</v>
      </c>
      <c r="S27" s="12">
        <v>2</v>
      </c>
    </row>
    <row r="28" spans="1:19">
      <c r="A28" s="8" t="s">
        <v>117</v>
      </c>
      <c r="B28" s="16">
        <v>6.25E-2</v>
      </c>
      <c r="C28" s="17">
        <v>6.1400000000000003E-2</v>
      </c>
      <c r="D28" s="16">
        <v>6.3600000000000004E-2</v>
      </c>
      <c r="E28" s="17">
        <v>6.6199999999999995E-2</v>
      </c>
      <c r="F28" s="17">
        <v>0.109</v>
      </c>
      <c r="G28" s="17">
        <v>5.6399999999999999E-2</v>
      </c>
      <c r="H28" s="17">
        <v>6.3700000000000007E-2</v>
      </c>
      <c r="I28" s="17">
        <v>4.8500000000000001E-2</v>
      </c>
      <c r="J28" s="16">
        <v>0.04</v>
      </c>
      <c r="K28" s="17">
        <v>6.1899999999999997E-2</v>
      </c>
      <c r="L28" s="17">
        <v>7.5300000000000006E-2</v>
      </c>
      <c r="M28" s="17">
        <v>6.8400000000000002E-2</v>
      </c>
      <c r="N28" s="17">
        <v>5.8099999999999999E-2</v>
      </c>
      <c r="O28" s="16">
        <v>5.2499999999999998E-2</v>
      </c>
      <c r="P28" s="17">
        <v>4.0599999999999997E-2</v>
      </c>
      <c r="Q28" s="17">
        <v>6.3200000000000006E-2</v>
      </c>
      <c r="R28" s="17">
        <v>5.8500000000000003E-2</v>
      </c>
      <c r="S28" s="16">
        <v>3.0200000000000001E-2</v>
      </c>
    </row>
    <row r="29" spans="1:19">
      <c r="A29" s="4" t="s">
        <v>120</v>
      </c>
      <c r="B29" s="12">
        <v>1542</v>
      </c>
      <c r="C29" s="13">
        <v>776</v>
      </c>
      <c r="D29" s="12">
        <v>766</v>
      </c>
      <c r="E29" s="13">
        <v>165</v>
      </c>
      <c r="F29" s="13">
        <v>252</v>
      </c>
      <c r="G29" s="13">
        <v>262</v>
      </c>
      <c r="H29" s="13">
        <v>284</v>
      </c>
      <c r="I29" s="13">
        <v>230</v>
      </c>
      <c r="J29" s="12">
        <v>349</v>
      </c>
      <c r="K29" s="13">
        <v>307</v>
      </c>
      <c r="L29" s="13">
        <v>250</v>
      </c>
      <c r="M29" s="13">
        <v>312</v>
      </c>
      <c r="N29" s="13">
        <v>347</v>
      </c>
      <c r="O29" s="12">
        <v>327</v>
      </c>
      <c r="P29" s="13">
        <v>594</v>
      </c>
      <c r="Q29" s="13">
        <v>385</v>
      </c>
      <c r="R29" s="13">
        <v>106</v>
      </c>
      <c r="S29" s="12">
        <v>56</v>
      </c>
    </row>
    <row r="30" spans="1:19">
      <c r="A30" s="8" t="s">
        <v>117</v>
      </c>
      <c r="B30" s="18">
        <v>0.99990000000000001</v>
      </c>
      <c r="C30" s="19">
        <v>1</v>
      </c>
      <c r="D30" s="18">
        <v>1</v>
      </c>
      <c r="E30" s="19">
        <v>1</v>
      </c>
      <c r="F30" s="19">
        <v>1</v>
      </c>
      <c r="G30" s="19">
        <v>1</v>
      </c>
      <c r="H30" s="19">
        <v>1.0001</v>
      </c>
      <c r="I30" s="19">
        <v>1.0001</v>
      </c>
      <c r="J30" s="18">
        <v>1</v>
      </c>
      <c r="K30" s="19">
        <v>1</v>
      </c>
      <c r="L30" s="19">
        <v>1</v>
      </c>
      <c r="M30" s="19">
        <v>1.0001</v>
      </c>
      <c r="N30" s="19">
        <v>1</v>
      </c>
      <c r="O30" s="18">
        <v>0.99990000000000001</v>
      </c>
      <c r="P30" s="19">
        <v>1</v>
      </c>
      <c r="Q30" s="19">
        <v>1</v>
      </c>
      <c r="R30" s="19">
        <v>1.0001</v>
      </c>
      <c r="S3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47</v>
      </c>
    </row>
    <row r="6" spans="1:26" ht="42" customHeight="1">
      <c r="A6" s="42" t="s">
        <v>152</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123</v>
      </c>
      <c r="C13" s="13">
        <v>61</v>
      </c>
      <c r="D13" s="12">
        <v>62</v>
      </c>
      <c r="E13" s="13">
        <v>16</v>
      </c>
      <c r="F13" s="13">
        <v>20</v>
      </c>
      <c r="G13" s="13">
        <v>22</v>
      </c>
      <c r="H13" s="13">
        <v>20</v>
      </c>
      <c r="I13" s="13">
        <v>20</v>
      </c>
      <c r="J13" s="12">
        <v>26</v>
      </c>
      <c r="K13" s="13">
        <v>29</v>
      </c>
      <c r="L13" s="13">
        <v>19</v>
      </c>
      <c r="M13" s="13">
        <v>34</v>
      </c>
      <c r="N13" s="13">
        <v>14</v>
      </c>
      <c r="O13" s="12">
        <v>27</v>
      </c>
      <c r="P13" s="13">
        <v>49</v>
      </c>
      <c r="Q13" s="13">
        <v>27</v>
      </c>
      <c r="R13" s="13">
        <v>16</v>
      </c>
      <c r="S13" s="12">
        <v>3</v>
      </c>
    </row>
    <row r="14" spans="1:26">
      <c r="A14" s="4" t="s">
        <v>117</v>
      </c>
      <c r="B14" s="14">
        <v>7.9899999999999999E-2</v>
      </c>
      <c r="C14" s="15">
        <v>7.85E-2</v>
      </c>
      <c r="D14" s="14">
        <v>8.14E-2</v>
      </c>
      <c r="E14" s="15">
        <v>9.6000000000000002E-2</v>
      </c>
      <c r="F14" s="15">
        <v>8.0600000000000005E-2</v>
      </c>
      <c r="G14" s="15">
        <v>8.2500000000000004E-2</v>
      </c>
      <c r="H14" s="15">
        <v>7.0000000000000007E-2</v>
      </c>
      <c r="I14" s="15">
        <v>8.4900000000000003E-2</v>
      </c>
      <c r="J14" s="14">
        <v>7.4700000000000003E-2</v>
      </c>
      <c r="K14" s="15">
        <v>9.4700000000000006E-2</v>
      </c>
      <c r="L14" s="15">
        <v>7.46E-2</v>
      </c>
      <c r="M14" s="15">
        <v>0.10879999999999999</v>
      </c>
      <c r="N14" s="15">
        <v>4.0800000000000003E-2</v>
      </c>
      <c r="O14" s="14">
        <v>8.3900000000000002E-2</v>
      </c>
      <c r="P14" s="15">
        <v>8.3000000000000004E-2</v>
      </c>
      <c r="Q14" s="15">
        <v>7.0300000000000001E-2</v>
      </c>
      <c r="R14" s="15">
        <v>0.1515</v>
      </c>
      <c r="S14" s="14">
        <v>5.4100000000000002E-2</v>
      </c>
    </row>
    <row r="15" spans="1:26">
      <c r="A15" s="4" t="s">
        <v>145</v>
      </c>
      <c r="B15" s="12">
        <v>176</v>
      </c>
      <c r="C15" s="13">
        <v>76</v>
      </c>
      <c r="D15" s="12">
        <v>100</v>
      </c>
      <c r="E15" s="13">
        <v>29</v>
      </c>
      <c r="F15" s="13">
        <v>23</v>
      </c>
      <c r="G15" s="13">
        <v>29</v>
      </c>
      <c r="H15" s="13">
        <v>26</v>
      </c>
      <c r="I15" s="13">
        <v>24</v>
      </c>
      <c r="J15" s="12">
        <v>44</v>
      </c>
      <c r="K15" s="13">
        <v>26</v>
      </c>
      <c r="L15" s="13">
        <v>33</v>
      </c>
      <c r="M15" s="13">
        <v>43</v>
      </c>
      <c r="N15" s="13">
        <v>45</v>
      </c>
      <c r="O15" s="12">
        <v>29</v>
      </c>
      <c r="P15" s="13">
        <v>68</v>
      </c>
      <c r="Q15" s="13">
        <v>45</v>
      </c>
      <c r="R15" s="13">
        <v>14</v>
      </c>
      <c r="S15" s="12">
        <v>5</v>
      </c>
    </row>
    <row r="16" spans="1:26">
      <c r="A16" s="4" t="s">
        <v>117</v>
      </c>
      <c r="B16" s="14">
        <v>0.1139</v>
      </c>
      <c r="C16" s="15">
        <v>9.74E-2</v>
      </c>
      <c r="D16" s="14">
        <v>0.1308</v>
      </c>
      <c r="E16" s="15">
        <v>0.17849999999999999</v>
      </c>
      <c r="F16" s="15">
        <v>9.1999999999999998E-2</v>
      </c>
      <c r="G16" s="15">
        <v>0.11169999999999999</v>
      </c>
      <c r="H16" s="15">
        <v>8.9700000000000002E-2</v>
      </c>
      <c r="I16" s="15">
        <v>0.10589999999999999</v>
      </c>
      <c r="J16" s="14">
        <v>0.12609999999999999</v>
      </c>
      <c r="K16" s="15">
        <v>8.3900000000000002E-2</v>
      </c>
      <c r="L16" s="15">
        <v>0.13</v>
      </c>
      <c r="M16" s="15">
        <v>0.13950000000000001</v>
      </c>
      <c r="N16" s="15">
        <v>0.1285</v>
      </c>
      <c r="O16" s="14">
        <v>9.01E-2</v>
      </c>
      <c r="P16" s="15">
        <v>0.1142</v>
      </c>
      <c r="Q16" s="15">
        <v>0.11700000000000001</v>
      </c>
      <c r="R16" s="15">
        <v>0.12859999999999999</v>
      </c>
      <c r="S16" s="14">
        <v>9.4399999999999998E-2</v>
      </c>
    </row>
    <row r="17" spans="1:19">
      <c r="A17" s="4" t="s">
        <v>146</v>
      </c>
      <c r="B17" s="12">
        <v>220</v>
      </c>
      <c r="C17" s="13">
        <v>107</v>
      </c>
      <c r="D17" s="12">
        <v>113</v>
      </c>
      <c r="E17" s="13">
        <v>21</v>
      </c>
      <c r="F17" s="13">
        <v>38</v>
      </c>
      <c r="G17" s="13">
        <v>30</v>
      </c>
      <c r="H17" s="13">
        <v>33</v>
      </c>
      <c r="I17" s="13">
        <v>35</v>
      </c>
      <c r="J17" s="12">
        <v>65</v>
      </c>
      <c r="K17" s="13">
        <v>47</v>
      </c>
      <c r="L17" s="13">
        <v>33</v>
      </c>
      <c r="M17" s="13">
        <v>50</v>
      </c>
      <c r="N17" s="13">
        <v>40</v>
      </c>
      <c r="O17" s="12">
        <v>50</v>
      </c>
      <c r="P17" s="13">
        <v>84</v>
      </c>
      <c r="Q17" s="13">
        <v>55</v>
      </c>
      <c r="R17" s="13">
        <v>18</v>
      </c>
      <c r="S17" s="12">
        <v>7</v>
      </c>
    </row>
    <row r="18" spans="1:19">
      <c r="A18" s="4" t="s">
        <v>117</v>
      </c>
      <c r="B18" s="14">
        <v>0.14280000000000001</v>
      </c>
      <c r="C18" s="15">
        <v>0.13830000000000001</v>
      </c>
      <c r="D18" s="14">
        <v>0.14729999999999999</v>
      </c>
      <c r="E18" s="15">
        <v>0.1249</v>
      </c>
      <c r="F18" s="15">
        <v>0.15</v>
      </c>
      <c r="G18" s="15">
        <v>0.1137</v>
      </c>
      <c r="H18" s="15">
        <v>0.11409999999999999</v>
      </c>
      <c r="I18" s="15">
        <v>0.15</v>
      </c>
      <c r="J18" s="14">
        <v>0.18640000000000001</v>
      </c>
      <c r="K18" s="15">
        <v>0.15260000000000001</v>
      </c>
      <c r="L18" s="15">
        <v>0.1305</v>
      </c>
      <c r="M18" s="15">
        <v>0.1603</v>
      </c>
      <c r="N18" s="15">
        <v>0.1162</v>
      </c>
      <c r="O18" s="14">
        <v>0.15440000000000001</v>
      </c>
      <c r="P18" s="15">
        <v>0.1421</v>
      </c>
      <c r="Q18" s="15">
        <v>0.14360000000000001</v>
      </c>
      <c r="R18" s="15">
        <v>0.17280000000000001</v>
      </c>
      <c r="S18" s="14">
        <v>0.13159999999999999</v>
      </c>
    </row>
    <row r="19" spans="1:19">
      <c r="A19" s="4" t="s">
        <v>147</v>
      </c>
      <c r="B19" s="12">
        <v>228</v>
      </c>
      <c r="C19" s="13">
        <v>114</v>
      </c>
      <c r="D19" s="12">
        <v>114</v>
      </c>
      <c r="E19" s="13">
        <v>18</v>
      </c>
      <c r="F19" s="13">
        <v>39</v>
      </c>
      <c r="G19" s="13">
        <v>42</v>
      </c>
      <c r="H19" s="13">
        <v>46</v>
      </c>
      <c r="I19" s="13">
        <v>34</v>
      </c>
      <c r="J19" s="12">
        <v>49</v>
      </c>
      <c r="K19" s="13">
        <v>49</v>
      </c>
      <c r="L19" s="13">
        <v>34</v>
      </c>
      <c r="M19" s="13">
        <v>45</v>
      </c>
      <c r="N19" s="13">
        <v>56</v>
      </c>
      <c r="O19" s="12">
        <v>44</v>
      </c>
      <c r="P19" s="13">
        <v>95</v>
      </c>
      <c r="Q19" s="13">
        <v>48</v>
      </c>
      <c r="R19" s="13">
        <v>14</v>
      </c>
      <c r="S19" s="12">
        <v>5</v>
      </c>
    </row>
    <row r="20" spans="1:19">
      <c r="A20" s="4" t="s">
        <v>117</v>
      </c>
      <c r="B20" s="14">
        <v>0.14810000000000001</v>
      </c>
      <c r="C20" s="15">
        <v>0.1467</v>
      </c>
      <c r="D20" s="14">
        <v>0.14940000000000001</v>
      </c>
      <c r="E20" s="15">
        <v>0.10929999999999999</v>
      </c>
      <c r="F20" s="15">
        <v>0.15629999999999999</v>
      </c>
      <c r="G20" s="15">
        <v>0.16139999999999999</v>
      </c>
      <c r="H20" s="15">
        <v>0.16289999999999999</v>
      </c>
      <c r="I20" s="15">
        <v>0.1459</v>
      </c>
      <c r="J20" s="14">
        <v>0.13980000000000001</v>
      </c>
      <c r="K20" s="15">
        <v>0.16039999999999999</v>
      </c>
      <c r="L20" s="15">
        <v>0.13700000000000001</v>
      </c>
      <c r="M20" s="15">
        <v>0.14360000000000001</v>
      </c>
      <c r="N20" s="15">
        <v>0.16109999999999999</v>
      </c>
      <c r="O20" s="14">
        <v>0.13539999999999999</v>
      </c>
      <c r="P20" s="15">
        <v>0.1595</v>
      </c>
      <c r="Q20" s="15">
        <v>0.12479999999999999</v>
      </c>
      <c r="R20" s="15">
        <v>0.129</v>
      </c>
      <c r="S20" s="14">
        <v>9.5399999999999999E-2</v>
      </c>
    </row>
    <row r="21" spans="1:19">
      <c r="A21" s="4" t="s">
        <v>148</v>
      </c>
      <c r="B21" s="12">
        <v>181</v>
      </c>
      <c r="C21" s="13">
        <v>82</v>
      </c>
      <c r="D21" s="12">
        <v>99</v>
      </c>
      <c r="E21" s="13">
        <v>16</v>
      </c>
      <c r="F21" s="13">
        <v>32</v>
      </c>
      <c r="G21" s="13">
        <v>35</v>
      </c>
      <c r="H21" s="13">
        <v>38</v>
      </c>
      <c r="I21" s="13">
        <v>25</v>
      </c>
      <c r="J21" s="12">
        <v>35</v>
      </c>
      <c r="K21" s="13">
        <v>33</v>
      </c>
      <c r="L21" s="13">
        <v>33</v>
      </c>
      <c r="M21" s="13">
        <v>24</v>
      </c>
      <c r="N21" s="13">
        <v>57</v>
      </c>
      <c r="O21" s="12">
        <v>35</v>
      </c>
      <c r="P21" s="13">
        <v>75</v>
      </c>
      <c r="Q21" s="13">
        <v>41</v>
      </c>
      <c r="R21" s="13">
        <v>7</v>
      </c>
      <c r="S21" s="12">
        <v>8</v>
      </c>
    </row>
    <row r="22" spans="1:19">
      <c r="A22" s="4" t="s">
        <v>117</v>
      </c>
      <c r="B22" s="14">
        <v>0.1173</v>
      </c>
      <c r="C22" s="15">
        <v>0.10589999999999999</v>
      </c>
      <c r="D22" s="14">
        <v>0.1288</v>
      </c>
      <c r="E22" s="15">
        <v>9.9099999999999994E-2</v>
      </c>
      <c r="F22" s="15">
        <v>0.12520000000000001</v>
      </c>
      <c r="G22" s="15">
        <v>0.1338</v>
      </c>
      <c r="H22" s="15">
        <v>0.1348</v>
      </c>
      <c r="I22" s="15">
        <v>0.1077</v>
      </c>
      <c r="J22" s="14">
        <v>9.98E-2</v>
      </c>
      <c r="K22" s="15">
        <v>0.1072</v>
      </c>
      <c r="L22" s="15">
        <v>0.13020000000000001</v>
      </c>
      <c r="M22" s="15">
        <v>7.7799999999999994E-2</v>
      </c>
      <c r="N22" s="15">
        <v>0.1633</v>
      </c>
      <c r="O22" s="14">
        <v>0.10580000000000001</v>
      </c>
      <c r="P22" s="15">
        <v>0.12559999999999999</v>
      </c>
      <c r="Q22" s="15">
        <v>0.1053</v>
      </c>
      <c r="R22" s="15">
        <v>7.0199999999999999E-2</v>
      </c>
      <c r="S22" s="14">
        <v>0.14929999999999999</v>
      </c>
    </row>
    <row r="23" spans="1:19">
      <c r="A23" s="4" t="s">
        <v>149</v>
      </c>
      <c r="B23" s="12">
        <v>151</v>
      </c>
      <c r="C23" s="13">
        <v>73</v>
      </c>
      <c r="D23" s="12">
        <v>78</v>
      </c>
      <c r="E23" s="13">
        <v>11</v>
      </c>
      <c r="F23" s="13">
        <v>22</v>
      </c>
      <c r="G23" s="13">
        <v>25</v>
      </c>
      <c r="H23" s="13">
        <v>32</v>
      </c>
      <c r="I23" s="13">
        <v>27</v>
      </c>
      <c r="J23" s="12">
        <v>34</v>
      </c>
      <c r="K23" s="13">
        <v>27</v>
      </c>
      <c r="L23" s="13">
        <v>25</v>
      </c>
      <c r="M23" s="13">
        <v>33</v>
      </c>
      <c r="N23" s="13">
        <v>39</v>
      </c>
      <c r="O23" s="12">
        <v>28</v>
      </c>
      <c r="P23" s="13">
        <v>60</v>
      </c>
      <c r="Q23" s="13">
        <v>43</v>
      </c>
      <c r="R23" s="13">
        <v>6</v>
      </c>
      <c r="S23" s="12">
        <v>6</v>
      </c>
    </row>
    <row r="24" spans="1:19">
      <c r="A24" s="4" t="s">
        <v>117</v>
      </c>
      <c r="B24" s="14">
        <v>9.8000000000000004E-2</v>
      </c>
      <c r="C24" s="15">
        <v>9.3700000000000006E-2</v>
      </c>
      <c r="D24" s="14">
        <v>0.1024</v>
      </c>
      <c r="E24" s="15">
        <v>6.83E-2</v>
      </c>
      <c r="F24" s="15">
        <v>8.5400000000000004E-2</v>
      </c>
      <c r="G24" s="15">
        <v>9.5899999999999999E-2</v>
      </c>
      <c r="H24" s="15">
        <v>0.1138</v>
      </c>
      <c r="I24" s="15">
        <v>0.1169</v>
      </c>
      <c r="J24" s="14">
        <v>9.7299999999999998E-2</v>
      </c>
      <c r="K24" s="15">
        <v>8.6499999999999994E-2</v>
      </c>
      <c r="L24" s="15">
        <v>9.8699999999999996E-2</v>
      </c>
      <c r="M24" s="15">
        <v>0.1048</v>
      </c>
      <c r="N24" s="15">
        <v>0.11360000000000001</v>
      </c>
      <c r="O24" s="14">
        <v>8.5199999999999998E-2</v>
      </c>
      <c r="P24" s="15">
        <v>0.1008</v>
      </c>
      <c r="Q24" s="15">
        <v>0.11020000000000001</v>
      </c>
      <c r="R24" s="15">
        <v>5.5800000000000002E-2</v>
      </c>
      <c r="S24" s="14">
        <v>0.11219999999999999</v>
      </c>
    </row>
    <row r="25" spans="1:19">
      <c r="A25" s="4" t="s">
        <v>150</v>
      </c>
      <c r="B25" s="12">
        <v>212</v>
      </c>
      <c r="C25" s="13">
        <v>119</v>
      </c>
      <c r="D25" s="12">
        <v>94</v>
      </c>
      <c r="E25" s="13">
        <v>25</v>
      </c>
      <c r="F25" s="13">
        <v>32</v>
      </c>
      <c r="G25" s="13">
        <v>43</v>
      </c>
      <c r="H25" s="13">
        <v>38</v>
      </c>
      <c r="I25" s="13">
        <v>35</v>
      </c>
      <c r="J25" s="12">
        <v>39</v>
      </c>
      <c r="K25" s="13">
        <v>50</v>
      </c>
      <c r="L25" s="13">
        <v>39</v>
      </c>
      <c r="M25" s="13">
        <v>36</v>
      </c>
      <c r="N25" s="13">
        <v>37</v>
      </c>
      <c r="O25" s="12">
        <v>51</v>
      </c>
      <c r="P25" s="13">
        <v>75</v>
      </c>
      <c r="Q25" s="13">
        <v>49</v>
      </c>
      <c r="R25" s="13">
        <v>20</v>
      </c>
      <c r="S25" s="12">
        <v>9</v>
      </c>
    </row>
    <row r="26" spans="1:19">
      <c r="A26" s="4" t="s">
        <v>117</v>
      </c>
      <c r="B26" s="14">
        <v>0.1376</v>
      </c>
      <c r="C26" s="15">
        <v>0.15279999999999999</v>
      </c>
      <c r="D26" s="14">
        <v>0.1222</v>
      </c>
      <c r="E26" s="15">
        <v>0.14960000000000001</v>
      </c>
      <c r="F26" s="15">
        <v>0.12659999999999999</v>
      </c>
      <c r="G26" s="15">
        <v>0.1636</v>
      </c>
      <c r="H26" s="15">
        <v>0.1346</v>
      </c>
      <c r="I26" s="15">
        <v>0.154</v>
      </c>
      <c r="J26" s="14">
        <v>0.11210000000000001</v>
      </c>
      <c r="K26" s="15">
        <v>0.161</v>
      </c>
      <c r="L26" s="15">
        <v>0.155</v>
      </c>
      <c r="M26" s="15">
        <v>0.1157</v>
      </c>
      <c r="N26" s="15">
        <v>0.1055</v>
      </c>
      <c r="O26" s="14">
        <v>0.15740000000000001</v>
      </c>
      <c r="P26" s="15">
        <v>0.12690000000000001</v>
      </c>
      <c r="Q26" s="15">
        <v>0.12820000000000001</v>
      </c>
      <c r="R26" s="15">
        <v>0.1852</v>
      </c>
      <c r="S26" s="14">
        <v>0.15770000000000001</v>
      </c>
    </row>
    <row r="27" spans="1:19">
      <c r="A27" s="4" t="s">
        <v>151</v>
      </c>
      <c r="B27" s="12">
        <v>251</v>
      </c>
      <c r="C27" s="13">
        <v>145</v>
      </c>
      <c r="D27" s="12">
        <v>105</v>
      </c>
      <c r="E27" s="13">
        <v>29</v>
      </c>
      <c r="F27" s="13">
        <v>46</v>
      </c>
      <c r="G27" s="13">
        <v>36</v>
      </c>
      <c r="H27" s="13">
        <v>51</v>
      </c>
      <c r="I27" s="13">
        <v>31</v>
      </c>
      <c r="J27" s="12">
        <v>57</v>
      </c>
      <c r="K27" s="13">
        <v>47</v>
      </c>
      <c r="L27" s="13">
        <v>36</v>
      </c>
      <c r="M27" s="13">
        <v>47</v>
      </c>
      <c r="N27" s="13">
        <v>59</v>
      </c>
      <c r="O27" s="12">
        <v>61</v>
      </c>
      <c r="P27" s="13">
        <v>88</v>
      </c>
      <c r="Q27" s="13">
        <v>77</v>
      </c>
      <c r="R27" s="13">
        <v>11</v>
      </c>
      <c r="S27" s="12">
        <v>11</v>
      </c>
    </row>
    <row r="28" spans="1:19">
      <c r="A28" s="8" t="s">
        <v>117</v>
      </c>
      <c r="B28" s="16">
        <v>0.16239999999999999</v>
      </c>
      <c r="C28" s="17">
        <v>0.1867</v>
      </c>
      <c r="D28" s="16">
        <v>0.13769999999999999</v>
      </c>
      <c r="E28" s="17">
        <v>0.1741</v>
      </c>
      <c r="F28" s="17">
        <v>0.18379999999999999</v>
      </c>
      <c r="G28" s="17">
        <v>0.13750000000000001</v>
      </c>
      <c r="H28" s="17">
        <v>0.1802</v>
      </c>
      <c r="I28" s="17">
        <v>0.1346</v>
      </c>
      <c r="J28" s="16">
        <v>0.16389999999999999</v>
      </c>
      <c r="K28" s="17">
        <v>0.15379999999999999</v>
      </c>
      <c r="L28" s="17">
        <v>0.14399999999999999</v>
      </c>
      <c r="M28" s="17">
        <v>0.14960000000000001</v>
      </c>
      <c r="N28" s="17">
        <v>0.1709</v>
      </c>
      <c r="O28" s="16">
        <v>0.18770000000000001</v>
      </c>
      <c r="P28" s="17">
        <v>0.1479</v>
      </c>
      <c r="Q28" s="17">
        <v>0.2006</v>
      </c>
      <c r="R28" s="17">
        <v>0.107</v>
      </c>
      <c r="S28" s="16">
        <v>0.20530000000000001</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1</v>
      </c>
      <c r="C30" s="19">
        <v>1</v>
      </c>
      <c r="D30" s="18">
        <v>1</v>
      </c>
      <c r="E30" s="19">
        <v>0.99980000000000002</v>
      </c>
      <c r="F30" s="19">
        <v>0.99990000000000001</v>
      </c>
      <c r="G30" s="19">
        <v>1.0001</v>
      </c>
      <c r="H30" s="19">
        <v>1.0001</v>
      </c>
      <c r="I30" s="19">
        <v>0.99990000000000001</v>
      </c>
      <c r="J30" s="18">
        <v>1.0001</v>
      </c>
      <c r="K30" s="19">
        <v>1.0001</v>
      </c>
      <c r="L30" s="19">
        <v>1</v>
      </c>
      <c r="M30" s="19">
        <v>1.0001</v>
      </c>
      <c r="N30" s="19">
        <v>0.99990000000000001</v>
      </c>
      <c r="O30" s="18">
        <v>0.99990000000000001</v>
      </c>
      <c r="P30" s="19">
        <v>1</v>
      </c>
      <c r="Q30" s="19">
        <v>1</v>
      </c>
      <c r="R30" s="19">
        <v>1.0001</v>
      </c>
      <c r="S3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49</v>
      </c>
    </row>
    <row r="6" spans="1:26" ht="42" customHeight="1">
      <c r="A6" s="42" t="s">
        <v>153</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359</v>
      </c>
      <c r="C13" s="13">
        <v>198</v>
      </c>
      <c r="D13" s="12">
        <v>161</v>
      </c>
      <c r="E13" s="13">
        <v>42</v>
      </c>
      <c r="F13" s="13">
        <v>56</v>
      </c>
      <c r="G13" s="13">
        <v>64</v>
      </c>
      <c r="H13" s="13">
        <v>75</v>
      </c>
      <c r="I13" s="13">
        <v>47</v>
      </c>
      <c r="J13" s="12">
        <v>75</v>
      </c>
      <c r="K13" s="13">
        <v>58</v>
      </c>
      <c r="L13" s="13">
        <v>59</v>
      </c>
      <c r="M13" s="13">
        <v>77</v>
      </c>
      <c r="N13" s="13">
        <v>85</v>
      </c>
      <c r="O13" s="12">
        <v>79</v>
      </c>
      <c r="P13" s="13">
        <v>111</v>
      </c>
      <c r="Q13" s="13">
        <v>119</v>
      </c>
      <c r="R13" s="13">
        <v>23</v>
      </c>
      <c r="S13" s="12">
        <v>8</v>
      </c>
    </row>
    <row r="14" spans="1:26">
      <c r="A14" s="4" t="s">
        <v>117</v>
      </c>
      <c r="B14" s="14">
        <v>0.2326</v>
      </c>
      <c r="C14" s="15">
        <v>0.25430000000000003</v>
      </c>
      <c r="D14" s="14">
        <v>0.21060000000000001</v>
      </c>
      <c r="E14" s="15">
        <v>0.2545</v>
      </c>
      <c r="F14" s="15">
        <v>0.22070000000000001</v>
      </c>
      <c r="G14" s="15">
        <v>0.24629999999999999</v>
      </c>
      <c r="H14" s="15">
        <v>0.26229999999999998</v>
      </c>
      <c r="I14" s="15">
        <v>0.2026</v>
      </c>
      <c r="J14" s="14">
        <v>0.2162</v>
      </c>
      <c r="K14" s="15">
        <v>0.18909999999999999</v>
      </c>
      <c r="L14" s="15">
        <v>0.2374</v>
      </c>
      <c r="M14" s="15">
        <v>0.24840000000000001</v>
      </c>
      <c r="N14" s="15">
        <v>0.24440000000000001</v>
      </c>
      <c r="O14" s="14">
        <v>0.24229999999999999</v>
      </c>
      <c r="P14" s="15">
        <v>0.187</v>
      </c>
      <c r="Q14" s="15">
        <v>0.30859999999999999</v>
      </c>
      <c r="R14" s="15">
        <v>0.21299999999999999</v>
      </c>
      <c r="S14" s="14">
        <v>0.14749999999999999</v>
      </c>
    </row>
    <row r="15" spans="1:26">
      <c r="A15" s="4" t="s">
        <v>145</v>
      </c>
      <c r="B15" s="12">
        <v>183</v>
      </c>
      <c r="C15" s="13">
        <v>91</v>
      </c>
      <c r="D15" s="12">
        <v>92</v>
      </c>
      <c r="E15" s="13">
        <v>21</v>
      </c>
      <c r="F15" s="13">
        <v>30</v>
      </c>
      <c r="G15" s="13">
        <v>29</v>
      </c>
      <c r="H15" s="13">
        <v>29</v>
      </c>
      <c r="I15" s="13">
        <v>26</v>
      </c>
      <c r="J15" s="12">
        <v>46</v>
      </c>
      <c r="K15" s="13">
        <v>36</v>
      </c>
      <c r="L15" s="13">
        <v>28</v>
      </c>
      <c r="M15" s="13">
        <v>41</v>
      </c>
      <c r="N15" s="13">
        <v>34</v>
      </c>
      <c r="O15" s="12">
        <v>43</v>
      </c>
      <c r="P15" s="13">
        <v>74</v>
      </c>
      <c r="Q15" s="13">
        <v>44</v>
      </c>
      <c r="R15" s="13">
        <v>13</v>
      </c>
      <c r="S15" s="12">
        <v>5</v>
      </c>
    </row>
    <row r="16" spans="1:26">
      <c r="A16" s="4" t="s">
        <v>117</v>
      </c>
      <c r="B16" s="14">
        <v>0.11849999999999999</v>
      </c>
      <c r="C16" s="15">
        <v>0.1167</v>
      </c>
      <c r="D16" s="14">
        <v>0.1203</v>
      </c>
      <c r="E16" s="15">
        <v>0.12959999999999999</v>
      </c>
      <c r="F16" s="15">
        <v>0.1206</v>
      </c>
      <c r="G16" s="15">
        <v>0.1123</v>
      </c>
      <c r="H16" s="15">
        <v>0.1008</v>
      </c>
      <c r="I16" s="15">
        <v>0.11509999999999999</v>
      </c>
      <c r="J16" s="14">
        <v>0.13320000000000001</v>
      </c>
      <c r="K16" s="15">
        <v>0.1179</v>
      </c>
      <c r="L16" s="15">
        <v>0.1134</v>
      </c>
      <c r="M16" s="15">
        <v>0.13070000000000001</v>
      </c>
      <c r="N16" s="15">
        <v>9.8000000000000004E-2</v>
      </c>
      <c r="O16" s="14">
        <v>0.13320000000000001</v>
      </c>
      <c r="P16" s="15">
        <v>0.1242</v>
      </c>
      <c r="Q16" s="15">
        <v>0.1145</v>
      </c>
      <c r="R16" s="15">
        <v>0.12470000000000001</v>
      </c>
      <c r="S16" s="14">
        <v>9.5799999999999996E-2</v>
      </c>
    </row>
    <row r="17" spans="1:19">
      <c r="A17" s="4" t="s">
        <v>146</v>
      </c>
      <c r="B17" s="12">
        <v>180</v>
      </c>
      <c r="C17" s="13">
        <v>93</v>
      </c>
      <c r="D17" s="12">
        <v>87</v>
      </c>
      <c r="E17" s="13">
        <v>20</v>
      </c>
      <c r="F17" s="13">
        <v>29</v>
      </c>
      <c r="G17" s="13">
        <v>29</v>
      </c>
      <c r="H17" s="13">
        <v>39</v>
      </c>
      <c r="I17" s="13">
        <v>29</v>
      </c>
      <c r="J17" s="12">
        <v>34</v>
      </c>
      <c r="K17" s="13">
        <v>37</v>
      </c>
      <c r="L17" s="13">
        <v>30</v>
      </c>
      <c r="M17" s="13">
        <v>46</v>
      </c>
      <c r="N17" s="13">
        <v>37</v>
      </c>
      <c r="O17" s="12">
        <v>30</v>
      </c>
      <c r="P17" s="13">
        <v>60</v>
      </c>
      <c r="Q17" s="13">
        <v>51</v>
      </c>
      <c r="R17" s="13">
        <v>11</v>
      </c>
      <c r="S17" s="12">
        <v>5</v>
      </c>
    </row>
    <row r="18" spans="1:19">
      <c r="A18" s="4" t="s">
        <v>117</v>
      </c>
      <c r="B18" s="14">
        <v>0.1166</v>
      </c>
      <c r="C18" s="15">
        <v>0.1197</v>
      </c>
      <c r="D18" s="14">
        <v>0.1134</v>
      </c>
      <c r="E18" s="15">
        <v>0.1234</v>
      </c>
      <c r="F18" s="15">
        <v>0.1137</v>
      </c>
      <c r="G18" s="15">
        <v>0.1125</v>
      </c>
      <c r="H18" s="15">
        <v>0.1353</v>
      </c>
      <c r="I18" s="15">
        <v>0.126</v>
      </c>
      <c r="J18" s="14">
        <v>9.69E-2</v>
      </c>
      <c r="K18" s="15">
        <v>0.1201</v>
      </c>
      <c r="L18" s="15">
        <v>0.1216</v>
      </c>
      <c r="M18" s="15">
        <v>0.14710000000000001</v>
      </c>
      <c r="N18" s="15">
        <v>0.1062</v>
      </c>
      <c r="O18" s="14">
        <v>9.1200000000000003E-2</v>
      </c>
      <c r="P18" s="15">
        <v>0.1012</v>
      </c>
      <c r="Q18" s="15">
        <v>0.13100000000000001</v>
      </c>
      <c r="R18" s="15">
        <v>0.1024</v>
      </c>
      <c r="S18" s="14">
        <v>9.2899999999999996E-2</v>
      </c>
    </row>
    <row r="19" spans="1:19">
      <c r="A19" s="4" t="s">
        <v>147</v>
      </c>
      <c r="B19" s="12">
        <v>187</v>
      </c>
      <c r="C19" s="13">
        <v>100</v>
      </c>
      <c r="D19" s="12">
        <v>87</v>
      </c>
      <c r="E19" s="13">
        <v>23</v>
      </c>
      <c r="F19" s="13">
        <v>36</v>
      </c>
      <c r="G19" s="13">
        <v>27</v>
      </c>
      <c r="H19" s="13">
        <v>26</v>
      </c>
      <c r="I19" s="13">
        <v>20</v>
      </c>
      <c r="J19" s="12">
        <v>54</v>
      </c>
      <c r="K19" s="13">
        <v>41</v>
      </c>
      <c r="L19" s="13">
        <v>26</v>
      </c>
      <c r="M19" s="13">
        <v>27</v>
      </c>
      <c r="N19" s="13">
        <v>42</v>
      </c>
      <c r="O19" s="12">
        <v>51</v>
      </c>
      <c r="P19" s="13">
        <v>66</v>
      </c>
      <c r="Q19" s="13">
        <v>40</v>
      </c>
      <c r="R19" s="13">
        <v>12</v>
      </c>
      <c r="S19" s="12">
        <v>8</v>
      </c>
    </row>
    <row r="20" spans="1:19">
      <c r="A20" s="4" t="s">
        <v>117</v>
      </c>
      <c r="B20" s="14">
        <v>0.12139999999999999</v>
      </c>
      <c r="C20" s="15">
        <v>0.1285</v>
      </c>
      <c r="D20" s="14">
        <v>0.1142</v>
      </c>
      <c r="E20" s="15">
        <v>0.13980000000000001</v>
      </c>
      <c r="F20" s="15">
        <v>0.1426</v>
      </c>
      <c r="G20" s="15">
        <v>0.104</v>
      </c>
      <c r="H20" s="15">
        <v>9.2299999999999993E-2</v>
      </c>
      <c r="I20" s="15">
        <v>8.8999999999999996E-2</v>
      </c>
      <c r="J20" s="14">
        <v>0.15540000000000001</v>
      </c>
      <c r="K20" s="15">
        <v>0.13450000000000001</v>
      </c>
      <c r="L20" s="15">
        <v>0.10349999999999999</v>
      </c>
      <c r="M20" s="15">
        <v>8.7499999999999994E-2</v>
      </c>
      <c r="N20" s="15">
        <v>0.12</v>
      </c>
      <c r="O20" s="14">
        <v>0.15640000000000001</v>
      </c>
      <c r="P20" s="15">
        <v>0.1111</v>
      </c>
      <c r="Q20" s="15">
        <v>0.1045</v>
      </c>
      <c r="R20" s="15">
        <v>0.1159</v>
      </c>
      <c r="S20" s="14">
        <v>0.1404</v>
      </c>
    </row>
    <row r="21" spans="1:19">
      <c r="A21" s="4" t="s">
        <v>148</v>
      </c>
      <c r="B21" s="12">
        <v>132</v>
      </c>
      <c r="C21" s="13">
        <v>58</v>
      </c>
      <c r="D21" s="12">
        <v>73</v>
      </c>
      <c r="E21" s="13">
        <v>11</v>
      </c>
      <c r="F21" s="13">
        <v>27</v>
      </c>
      <c r="G21" s="13">
        <v>22</v>
      </c>
      <c r="H21" s="13">
        <v>21</v>
      </c>
      <c r="I21" s="13">
        <v>20</v>
      </c>
      <c r="J21" s="12">
        <v>30</v>
      </c>
      <c r="K21" s="13">
        <v>32</v>
      </c>
      <c r="L21" s="13">
        <v>18</v>
      </c>
      <c r="M21" s="13">
        <v>24</v>
      </c>
      <c r="N21" s="13">
        <v>29</v>
      </c>
      <c r="O21" s="12">
        <v>29</v>
      </c>
      <c r="P21" s="13">
        <v>49</v>
      </c>
      <c r="Q21" s="13">
        <v>34</v>
      </c>
      <c r="R21" s="13">
        <v>7</v>
      </c>
      <c r="S21" s="12">
        <v>6</v>
      </c>
    </row>
    <row r="22" spans="1:19">
      <c r="A22" s="4" t="s">
        <v>117</v>
      </c>
      <c r="B22" s="14">
        <v>8.5400000000000004E-2</v>
      </c>
      <c r="C22" s="15">
        <v>7.5300000000000006E-2</v>
      </c>
      <c r="D22" s="14">
        <v>9.5600000000000004E-2</v>
      </c>
      <c r="E22" s="15">
        <v>6.6299999999999998E-2</v>
      </c>
      <c r="F22" s="15">
        <v>0.1086</v>
      </c>
      <c r="G22" s="15">
        <v>8.5800000000000001E-2</v>
      </c>
      <c r="H22" s="15">
        <v>7.46E-2</v>
      </c>
      <c r="I22" s="15">
        <v>8.6599999999999996E-2</v>
      </c>
      <c r="J22" s="14">
        <v>8.5300000000000001E-2</v>
      </c>
      <c r="K22" s="15">
        <v>0.1024</v>
      </c>
      <c r="L22" s="15">
        <v>7.1300000000000002E-2</v>
      </c>
      <c r="M22" s="15">
        <v>7.6499999999999999E-2</v>
      </c>
      <c r="N22" s="15">
        <v>8.4500000000000006E-2</v>
      </c>
      <c r="O22" s="14">
        <v>8.9499999999999996E-2</v>
      </c>
      <c r="P22" s="15">
        <v>8.3199999999999996E-2</v>
      </c>
      <c r="Q22" s="15">
        <v>8.77E-2</v>
      </c>
      <c r="R22" s="15">
        <v>6.6500000000000004E-2</v>
      </c>
      <c r="S22" s="14">
        <v>0.1051</v>
      </c>
    </row>
    <row r="23" spans="1:19">
      <c r="A23" s="4" t="s">
        <v>149</v>
      </c>
      <c r="B23" s="12">
        <v>140</v>
      </c>
      <c r="C23" s="13">
        <v>72</v>
      </c>
      <c r="D23" s="12">
        <v>68</v>
      </c>
      <c r="E23" s="13">
        <v>18</v>
      </c>
      <c r="F23" s="13">
        <v>24</v>
      </c>
      <c r="G23" s="13">
        <v>22</v>
      </c>
      <c r="H23" s="13">
        <v>22</v>
      </c>
      <c r="I23" s="13">
        <v>23</v>
      </c>
      <c r="J23" s="12">
        <v>31</v>
      </c>
      <c r="K23" s="13">
        <v>35</v>
      </c>
      <c r="L23" s="13">
        <v>25</v>
      </c>
      <c r="M23" s="13">
        <v>30</v>
      </c>
      <c r="N23" s="13">
        <v>29</v>
      </c>
      <c r="O23" s="12">
        <v>20</v>
      </c>
      <c r="P23" s="13">
        <v>54</v>
      </c>
      <c r="Q23" s="13">
        <v>24</v>
      </c>
      <c r="R23" s="13">
        <v>16</v>
      </c>
      <c r="S23" s="12">
        <v>9</v>
      </c>
    </row>
    <row r="24" spans="1:19">
      <c r="A24" s="4" t="s">
        <v>117</v>
      </c>
      <c r="B24" s="14">
        <v>9.0700000000000003E-2</v>
      </c>
      <c r="C24" s="15">
        <v>9.2899999999999996E-2</v>
      </c>
      <c r="D24" s="14">
        <v>8.8400000000000006E-2</v>
      </c>
      <c r="E24" s="15">
        <v>0.10970000000000001</v>
      </c>
      <c r="F24" s="15">
        <v>9.5100000000000004E-2</v>
      </c>
      <c r="G24" s="15">
        <v>8.5500000000000007E-2</v>
      </c>
      <c r="H24" s="15">
        <v>7.6300000000000007E-2</v>
      </c>
      <c r="I24" s="15">
        <v>0.10059999999999999</v>
      </c>
      <c r="J24" s="14">
        <v>8.7499999999999994E-2</v>
      </c>
      <c r="K24" s="15">
        <v>0.114</v>
      </c>
      <c r="L24" s="15">
        <v>0.1019</v>
      </c>
      <c r="M24" s="15">
        <v>9.7100000000000006E-2</v>
      </c>
      <c r="N24" s="15">
        <v>8.2900000000000001E-2</v>
      </c>
      <c r="O24" s="14">
        <v>6.2E-2</v>
      </c>
      <c r="P24" s="15">
        <v>9.1600000000000001E-2</v>
      </c>
      <c r="Q24" s="15">
        <v>6.3100000000000003E-2</v>
      </c>
      <c r="R24" s="15">
        <v>0.14810000000000001</v>
      </c>
      <c r="S24" s="14">
        <v>0.16689999999999999</v>
      </c>
    </row>
    <row r="25" spans="1:19">
      <c r="A25" s="4" t="s">
        <v>150</v>
      </c>
      <c r="B25" s="12">
        <v>146</v>
      </c>
      <c r="C25" s="13">
        <v>79</v>
      </c>
      <c r="D25" s="12">
        <v>67</v>
      </c>
      <c r="E25" s="13">
        <v>12</v>
      </c>
      <c r="F25" s="13">
        <v>25</v>
      </c>
      <c r="G25" s="13">
        <v>19</v>
      </c>
      <c r="H25" s="13">
        <v>25</v>
      </c>
      <c r="I25" s="13">
        <v>29</v>
      </c>
      <c r="J25" s="12">
        <v>36</v>
      </c>
      <c r="K25" s="13">
        <v>31</v>
      </c>
      <c r="L25" s="13">
        <v>21</v>
      </c>
      <c r="M25" s="13">
        <v>24</v>
      </c>
      <c r="N25" s="13">
        <v>39</v>
      </c>
      <c r="O25" s="12">
        <v>32</v>
      </c>
      <c r="P25" s="13">
        <v>65</v>
      </c>
      <c r="Q25" s="13">
        <v>35</v>
      </c>
      <c r="R25" s="13">
        <v>9</v>
      </c>
      <c r="S25" s="12">
        <v>4</v>
      </c>
    </row>
    <row r="26" spans="1:19">
      <c r="A26" s="4" t="s">
        <v>117</v>
      </c>
      <c r="B26" s="14">
        <v>9.4600000000000004E-2</v>
      </c>
      <c r="C26" s="15">
        <v>0.1019</v>
      </c>
      <c r="D26" s="14">
        <v>8.7099999999999997E-2</v>
      </c>
      <c r="E26" s="15">
        <v>7.5399999999999995E-2</v>
      </c>
      <c r="F26" s="15">
        <v>9.9199999999999997E-2</v>
      </c>
      <c r="G26" s="15">
        <v>7.1599999999999997E-2</v>
      </c>
      <c r="H26" s="15">
        <v>8.7300000000000003E-2</v>
      </c>
      <c r="I26" s="15">
        <v>0.12559999999999999</v>
      </c>
      <c r="J26" s="14">
        <v>0.10290000000000001</v>
      </c>
      <c r="K26" s="15">
        <v>9.9199999999999997E-2</v>
      </c>
      <c r="L26" s="15">
        <v>8.4199999999999997E-2</v>
      </c>
      <c r="M26" s="15">
        <v>7.6999999999999999E-2</v>
      </c>
      <c r="N26" s="15">
        <v>0.1111</v>
      </c>
      <c r="O26" s="14">
        <v>9.7299999999999998E-2</v>
      </c>
      <c r="P26" s="15">
        <v>0.1095</v>
      </c>
      <c r="Q26" s="15">
        <v>9.1899999999999996E-2</v>
      </c>
      <c r="R26" s="15">
        <v>8.3400000000000002E-2</v>
      </c>
      <c r="S26" s="14">
        <v>7.6899999999999996E-2</v>
      </c>
    </row>
    <row r="27" spans="1:19">
      <c r="A27" s="4" t="s">
        <v>151</v>
      </c>
      <c r="B27" s="12">
        <v>217</v>
      </c>
      <c r="C27" s="13">
        <v>86</v>
      </c>
      <c r="D27" s="12">
        <v>130</v>
      </c>
      <c r="E27" s="13">
        <v>17</v>
      </c>
      <c r="F27" s="13">
        <v>25</v>
      </c>
      <c r="G27" s="13">
        <v>48</v>
      </c>
      <c r="H27" s="13">
        <v>49</v>
      </c>
      <c r="I27" s="13">
        <v>36</v>
      </c>
      <c r="J27" s="12">
        <v>43</v>
      </c>
      <c r="K27" s="13">
        <v>38</v>
      </c>
      <c r="L27" s="13">
        <v>42</v>
      </c>
      <c r="M27" s="13">
        <v>42</v>
      </c>
      <c r="N27" s="13">
        <v>53</v>
      </c>
      <c r="O27" s="12">
        <v>42</v>
      </c>
      <c r="P27" s="13">
        <v>114</v>
      </c>
      <c r="Q27" s="13">
        <v>38</v>
      </c>
      <c r="R27" s="13">
        <v>16</v>
      </c>
      <c r="S27" s="12">
        <v>10</v>
      </c>
    </row>
    <row r="28" spans="1:19">
      <c r="A28" s="8" t="s">
        <v>117</v>
      </c>
      <c r="B28" s="16">
        <v>0.14030000000000001</v>
      </c>
      <c r="C28" s="17">
        <v>0.11070000000000001</v>
      </c>
      <c r="D28" s="16">
        <v>0.1704</v>
      </c>
      <c r="E28" s="17">
        <v>0.1013</v>
      </c>
      <c r="F28" s="17">
        <v>9.9400000000000002E-2</v>
      </c>
      <c r="G28" s="17">
        <v>0.18210000000000001</v>
      </c>
      <c r="H28" s="17">
        <v>0.1711</v>
      </c>
      <c r="I28" s="17">
        <v>0.1545</v>
      </c>
      <c r="J28" s="16">
        <v>0.1226</v>
      </c>
      <c r="K28" s="17">
        <v>0.12280000000000001</v>
      </c>
      <c r="L28" s="17">
        <v>0.1666</v>
      </c>
      <c r="M28" s="17">
        <v>0.13569999999999999</v>
      </c>
      <c r="N28" s="17">
        <v>0.15279999999999999</v>
      </c>
      <c r="O28" s="16">
        <v>0.128</v>
      </c>
      <c r="P28" s="17">
        <v>0.19220000000000001</v>
      </c>
      <c r="Q28" s="17">
        <v>9.8699999999999996E-2</v>
      </c>
      <c r="R28" s="17">
        <v>0.14610000000000001</v>
      </c>
      <c r="S28" s="16">
        <v>0.1744</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1.0001</v>
      </c>
      <c r="C30" s="19">
        <v>1</v>
      </c>
      <c r="D30" s="18">
        <v>1</v>
      </c>
      <c r="E30" s="19">
        <v>1</v>
      </c>
      <c r="F30" s="19">
        <v>0.99990000000000001</v>
      </c>
      <c r="G30" s="19">
        <v>1.0001</v>
      </c>
      <c r="H30" s="19">
        <v>1</v>
      </c>
      <c r="I30" s="19">
        <v>1</v>
      </c>
      <c r="J30" s="18">
        <v>1</v>
      </c>
      <c r="K30" s="19">
        <v>1</v>
      </c>
      <c r="L30" s="19">
        <v>0.99990000000000001</v>
      </c>
      <c r="M30" s="19">
        <v>1</v>
      </c>
      <c r="N30" s="19">
        <v>0.99990000000000001</v>
      </c>
      <c r="O30" s="18">
        <v>0.99990000000000001</v>
      </c>
      <c r="P30" s="19">
        <v>1</v>
      </c>
      <c r="Q30" s="19">
        <v>1</v>
      </c>
      <c r="R30" s="19">
        <v>1.0001</v>
      </c>
      <c r="S30"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51</v>
      </c>
    </row>
    <row r="6" spans="1:26" ht="42" customHeight="1">
      <c r="A6" s="42" t="s">
        <v>154</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155</v>
      </c>
      <c r="C13" s="13">
        <v>61</v>
      </c>
      <c r="D13" s="12">
        <v>94</v>
      </c>
      <c r="E13" s="13">
        <v>9</v>
      </c>
      <c r="F13" s="13">
        <v>23</v>
      </c>
      <c r="G13" s="13">
        <v>29</v>
      </c>
      <c r="H13" s="13">
        <v>25</v>
      </c>
      <c r="I13" s="13">
        <v>23</v>
      </c>
      <c r="J13" s="12">
        <v>46</v>
      </c>
      <c r="K13" s="13">
        <v>37</v>
      </c>
      <c r="L13" s="13">
        <v>26</v>
      </c>
      <c r="M13" s="13">
        <v>31</v>
      </c>
      <c r="N13" s="13">
        <v>28</v>
      </c>
      <c r="O13" s="12">
        <v>33</v>
      </c>
      <c r="P13" s="13">
        <v>72</v>
      </c>
      <c r="Q13" s="13">
        <v>34</v>
      </c>
      <c r="R13" s="13">
        <v>7</v>
      </c>
      <c r="S13" s="12">
        <v>5</v>
      </c>
    </row>
    <row r="14" spans="1:26">
      <c r="A14" s="4" t="s">
        <v>117</v>
      </c>
      <c r="B14" s="14">
        <v>0.10059999999999999</v>
      </c>
      <c r="C14" s="15">
        <v>7.8899999999999998E-2</v>
      </c>
      <c r="D14" s="14">
        <v>0.1226</v>
      </c>
      <c r="E14" s="15">
        <v>5.7099999999999998E-2</v>
      </c>
      <c r="F14" s="15">
        <v>8.9200000000000002E-2</v>
      </c>
      <c r="G14" s="15">
        <v>0.1109</v>
      </c>
      <c r="H14" s="15">
        <v>8.8599999999999998E-2</v>
      </c>
      <c r="I14" s="15">
        <v>9.8599999999999993E-2</v>
      </c>
      <c r="J14" s="14">
        <v>0.1328</v>
      </c>
      <c r="K14" s="15">
        <v>0.1198</v>
      </c>
      <c r="L14" s="15">
        <v>0.1036</v>
      </c>
      <c r="M14" s="15">
        <v>9.9000000000000005E-2</v>
      </c>
      <c r="N14" s="15">
        <v>8.1500000000000003E-2</v>
      </c>
      <c r="O14" s="14">
        <v>0.1021</v>
      </c>
      <c r="P14" s="15">
        <v>0.1207</v>
      </c>
      <c r="Q14" s="15">
        <v>8.8099999999999998E-2</v>
      </c>
      <c r="R14" s="15">
        <v>6.6699999999999995E-2</v>
      </c>
      <c r="S14" s="14">
        <v>8.9499999999999996E-2</v>
      </c>
    </row>
    <row r="15" spans="1:26">
      <c r="A15" s="4" t="s">
        <v>145</v>
      </c>
      <c r="B15" s="12">
        <v>225</v>
      </c>
      <c r="C15" s="13">
        <v>119</v>
      </c>
      <c r="D15" s="12">
        <v>107</v>
      </c>
      <c r="E15" s="13">
        <v>17</v>
      </c>
      <c r="F15" s="13">
        <v>28</v>
      </c>
      <c r="G15" s="13">
        <v>34</v>
      </c>
      <c r="H15" s="13">
        <v>52</v>
      </c>
      <c r="I15" s="13">
        <v>45</v>
      </c>
      <c r="J15" s="12">
        <v>48</v>
      </c>
      <c r="K15" s="13">
        <v>51</v>
      </c>
      <c r="L15" s="13">
        <v>26</v>
      </c>
      <c r="M15" s="13">
        <v>43</v>
      </c>
      <c r="N15" s="13">
        <v>58</v>
      </c>
      <c r="O15" s="12">
        <v>47</v>
      </c>
      <c r="P15" s="13">
        <v>88</v>
      </c>
      <c r="Q15" s="13">
        <v>60</v>
      </c>
      <c r="R15" s="13">
        <v>13</v>
      </c>
      <c r="S15" s="12">
        <v>8</v>
      </c>
    </row>
    <row r="16" spans="1:26">
      <c r="A16" s="4" t="s">
        <v>117</v>
      </c>
      <c r="B16" s="14">
        <v>0.14599999999999999</v>
      </c>
      <c r="C16" s="15">
        <v>0.15279999999999999</v>
      </c>
      <c r="D16" s="14">
        <v>0.1391</v>
      </c>
      <c r="E16" s="15">
        <v>0.1037</v>
      </c>
      <c r="F16" s="15">
        <v>0.1119</v>
      </c>
      <c r="G16" s="15">
        <v>0.13159999999999999</v>
      </c>
      <c r="H16" s="15">
        <v>0.1835</v>
      </c>
      <c r="I16" s="15">
        <v>0.19550000000000001</v>
      </c>
      <c r="J16" s="14">
        <v>0.13800000000000001</v>
      </c>
      <c r="K16" s="15">
        <v>0.16650000000000001</v>
      </c>
      <c r="L16" s="15">
        <v>0.1056</v>
      </c>
      <c r="M16" s="15">
        <v>0.13830000000000001</v>
      </c>
      <c r="N16" s="15">
        <v>0.1671</v>
      </c>
      <c r="O16" s="14">
        <v>0.14249999999999999</v>
      </c>
      <c r="P16" s="15">
        <v>0.14779999999999999</v>
      </c>
      <c r="Q16" s="15">
        <v>0.15679999999999999</v>
      </c>
      <c r="R16" s="15">
        <v>0.1239</v>
      </c>
      <c r="S16" s="14">
        <v>0.13589999999999999</v>
      </c>
    </row>
    <row r="17" spans="1:19">
      <c r="A17" s="4" t="s">
        <v>146</v>
      </c>
      <c r="B17" s="12">
        <v>243</v>
      </c>
      <c r="C17" s="13">
        <v>128</v>
      </c>
      <c r="D17" s="12">
        <v>115</v>
      </c>
      <c r="E17" s="13">
        <v>28</v>
      </c>
      <c r="F17" s="13">
        <v>42</v>
      </c>
      <c r="G17" s="13">
        <v>36</v>
      </c>
      <c r="H17" s="13">
        <v>45</v>
      </c>
      <c r="I17" s="13">
        <v>36</v>
      </c>
      <c r="J17" s="12">
        <v>55</v>
      </c>
      <c r="K17" s="13">
        <v>34</v>
      </c>
      <c r="L17" s="13">
        <v>39</v>
      </c>
      <c r="M17" s="13">
        <v>44</v>
      </c>
      <c r="N17" s="13">
        <v>58</v>
      </c>
      <c r="O17" s="12">
        <v>68</v>
      </c>
      <c r="P17" s="13">
        <v>97</v>
      </c>
      <c r="Q17" s="13">
        <v>56</v>
      </c>
      <c r="R17" s="13">
        <v>20</v>
      </c>
      <c r="S17" s="12">
        <v>6</v>
      </c>
    </row>
    <row r="18" spans="1:19">
      <c r="A18" s="4" t="s">
        <v>117</v>
      </c>
      <c r="B18" s="14">
        <v>0.15720000000000001</v>
      </c>
      <c r="C18" s="15">
        <v>0.16420000000000001</v>
      </c>
      <c r="D18" s="14">
        <v>0.1502</v>
      </c>
      <c r="E18" s="15">
        <v>0.17269999999999999</v>
      </c>
      <c r="F18" s="15">
        <v>0.16650000000000001</v>
      </c>
      <c r="G18" s="15">
        <v>0.13650000000000001</v>
      </c>
      <c r="H18" s="15">
        <v>0.15820000000000001</v>
      </c>
      <c r="I18" s="15">
        <v>0.157</v>
      </c>
      <c r="J18" s="14">
        <v>0.15809999999999999</v>
      </c>
      <c r="K18" s="15">
        <v>0.11070000000000001</v>
      </c>
      <c r="L18" s="15">
        <v>0.15440000000000001</v>
      </c>
      <c r="M18" s="15">
        <v>0.1414</v>
      </c>
      <c r="N18" s="15">
        <v>0.16769999999999999</v>
      </c>
      <c r="O18" s="14">
        <v>0.2072</v>
      </c>
      <c r="P18" s="15">
        <v>0.16400000000000001</v>
      </c>
      <c r="Q18" s="15">
        <v>0.14549999999999999</v>
      </c>
      <c r="R18" s="15">
        <v>0.19</v>
      </c>
      <c r="S18" s="14">
        <v>0.10970000000000001</v>
      </c>
    </row>
    <row r="19" spans="1:19">
      <c r="A19" s="4" t="s">
        <v>147</v>
      </c>
      <c r="B19" s="12">
        <v>223</v>
      </c>
      <c r="C19" s="13">
        <v>106</v>
      </c>
      <c r="D19" s="12">
        <v>117</v>
      </c>
      <c r="E19" s="13">
        <v>20</v>
      </c>
      <c r="F19" s="13">
        <v>32</v>
      </c>
      <c r="G19" s="13">
        <v>48</v>
      </c>
      <c r="H19" s="13">
        <v>34</v>
      </c>
      <c r="I19" s="13">
        <v>34</v>
      </c>
      <c r="J19" s="12">
        <v>55</v>
      </c>
      <c r="K19" s="13">
        <v>37</v>
      </c>
      <c r="L19" s="13">
        <v>47</v>
      </c>
      <c r="M19" s="13">
        <v>39</v>
      </c>
      <c r="N19" s="13">
        <v>56</v>
      </c>
      <c r="O19" s="12">
        <v>44</v>
      </c>
      <c r="P19" s="13">
        <v>92</v>
      </c>
      <c r="Q19" s="13">
        <v>66</v>
      </c>
      <c r="R19" s="13">
        <v>15</v>
      </c>
      <c r="S19" s="12">
        <v>6</v>
      </c>
    </row>
    <row r="20" spans="1:19">
      <c r="A20" s="4" t="s">
        <v>117</v>
      </c>
      <c r="B20" s="14">
        <v>0.14449999999999999</v>
      </c>
      <c r="C20" s="15">
        <v>0.13650000000000001</v>
      </c>
      <c r="D20" s="14">
        <v>0.1527</v>
      </c>
      <c r="E20" s="15">
        <v>0.1235</v>
      </c>
      <c r="F20" s="15">
        <v>0.12640000000000001</v>
      </c>
      <c r="G20" s="15">
        <v>0.18279999999999999</v>
      </c>
      <c r="H20" s="15">
        <v>0.1193</v>
      </c>
      <c r="I20" s="15">
        <v>0.14760000000000001</v>
      </c>
      <c r="J20" s="14">
        <v>0.15759999999999999</v>
      </c>
      <c r="K20" s="15">
        <v>0.1203</v>
      </c>
      <c r="L20" s="15">
        <v>0.18790000000000001</v>
      </c>
      <c r="M20" s="15">
        <v>0.12609999999999999</v>
      </c>
      <c r="N20" s="15">
        <v>0.16070000000000001</v>
      </c>
      <c r="O20" s="14">
        <v>0.1346</v>
      </c>
      <c r="P20" s="15">
        <v>0.15579999999999999</v>
      </c>
      <c r="Q20" s="15">
        <v>0.17080000000000001</v>
      </c>
      <c r="R20" s="15">
        <v>0.14449999999999999</v>
      </c>
      <c r="S20" s="14">
        <v>0.1114</v>
      </c>
    </row>
    <row r="21" spans="1:19">
      <c r="A21" s="4" t="s">
        <v>148</v>
      </c>
      <c r="B21" s="12">
        <v>206</v>
      </c>
      <c r="C21" s="13">
        <v>97</v>
      </c>
      <c r="D21" s="12">
        <v>109</v>
      </c>
      <c r="E21" s="13">
        <v>25</v>
      </c>
      <c r="F21" s="13">
        <v>28</v>
      </c>
      <c r="G21" s="13">
        <v>37</v>
      </c>
      <c r="H21" s="13">
        <v>43</v>
      </c>
      <c r="I21" s="13">
        <v>27</v>
      </c>
      <c r="J21" s="12">
        <v>46</v>
      </c>
      <c r="K21" s="13">
        <v>50</v>
      </c>
      <c r="L21" s="13">
        <v>35</v>
      </c>
      <c r="M21" s="13">
        <v>49</v>
      </c>
      <c r="N21" s="13">
        <v>37</v>
      </c>
      <c r="O21" s="12">
        <v>35</v>
      </c>
      <c r="P21" s="13">
        <v>74</v>
      </c>
      <c r="Q21" s="13">
        <v>45</v>
      </c>
      <c r="R21" s="13">
        <v>16</v>
      </c>
      <c r="S21" s="12">
        <v>11</v>
      </c>
    </row>
    <row r="22" spans="1:19">
      <c r="A22" s="4" t="s">
        <v>117</v>
      </c>
      <c r="B22" s="14">
        <v>0.13350000000000001</v>
      </c>
      <c r="C22" s="15">
        <v>0.12520000000000001</v>
      </c>
      <c r="D22" s="14">
        <v>0.1419</v>
      </c>
      <c r="E22" s="15">
        <v>0.15090000000000001</v>
      </c>
      <c r="F22" s="15">
        <v>0.1125</v>
      </c>
      <c r="G22" s="15">
        <v>0.13980000000000001</v>
      </c>
      <c r="H22" s="15">
        <v>0.15229999999999999</v>
      </c>
      <c r="I22" s="15">
        <v>0.1154</v>
      </c>
      <c r="J22" s="14">
        <v>0.13250000000000001</v>
      </c>
      <c r="K22" s="15">
        <v>0.16189999999999999</v>
      </c>
      <c r="L22" s="15">
        <v>0.1409</v>
      </c>
      <c r="M22" s="15">
        <v>0.15790000000000001</v>
      </c>
      <c r="N22" s="15">
        <v>0.1074</v>
      </c>
      <c r="O22" s="14">
        <v>0.1057</v>
      </c>
      <c r="P22" s="15">
        <v>0.12470000000000001</v>
      </c>
      <c r="Q22" s="15">
        <v>0.1166</v>
      </c>
      <c r="R22" s="15">
        <v>0.15279999999999999</v>
      </c>
      <c r="S22" s="14">
        <v>0.19359999999999999</v>
      </c>
    </row>
    <row r="23" spans="1:19">
      <c r="A23" s="4" t="s">
        <v>149</v>
      </c>
      <c r="B23" s="12">
        <v>192</v>
      </c>
      <c r="C23" s="13">
        <v>110</v>
      </c>
      <c r="D23" s="12">
        <v>83</v>
      </c>
      <c r="E23" s="13">
        <v>28</v>
      </c>
      <c r="F23" s="13">
        <v>34</v>
      </c>
      <c r="G23" s="13">
        <v>25</v>
      </c>
      <c r="H23" s="13">
        <v>34</v>
      </c>
      <c r="I23" s="13">
        <v>36</v>
      </c>
      <c r="J23" s="12">
        <v>35</v>
      </c>
      <c r="K23" s="13">
        <v>37</v>
      </c>
      <c r="L23" s="13">
        <v>26</v>
      </c>
      <c r="M23" s="13">
        <v>38</v>
      </c>
      <c r="N23" s="13">
        <v>41</v>
      </c>
      <c r="O23" s="12">
        <v>50</v>
      </c>
      <c r="P23" s="13">
        <v>66</v>
      </c>
      <c r="Q23" s="13">
        <v>44</v>
      </c>
      <c r="R23" s="13">
        <v>18</v>
      </c>
      <c r="S23" s="12">
        <v>8</v>
      </c>
    </row>
    <row r="24" spans="1:19">
      <c r="A24" s="4" t="s">
        <v>117</v>
      </c>
      <c r="B24" s="14">
        <v>0.1246</v>
      </c>
      <c r="C24" s="15">
        <v>0.14119999999999999</v>
      </c>
      <c r="D24" s="14">
        <v>0.10780000000000001</v>
      </c>
      <c r="E24" s="15">
        <v>0.1706</v>
      </c>
      <c r="F24" s="15">
        <v>0.1343</v>
      </c>
      <c r="G24" s="15">
        <v>9.64E-2</v>
      </c>
      <c r="H24" s="15">
        <v>0.1196</v>
      </c>
      <c r="I24" s="15">
        <v>0.15740000000000001</v>
      </c>
      <c r="J24" s="14">
        <v>9.9599999999999994E-2</v>
      </c>
      <c r="K24" s="15">
        <v>0.1215</v>
      </c>
      <c r="L24" s="15">
        <v>0.1041</v>
      </c>
      <c r="M24" s="15">
        <v>0.1216</v>
      </c>
      <c r="N24" s="15">
        <v>0.1173</v>
      </c>
      <c r="O24" s="14">
        <v>0.15379999999999999</v>
      </c>
      <c r="P24" s="15">
        <v>0.1108</v>
      </c>
      <c r="Q24" s="15">
        <v>0.1149</v>
      </c>
      <c r="R24" s="15">
        <v>0.1716</v>
      </c>
      <c r="S24" s="14">
        <v>0.1353</v>
      </c>
    </row>
    <row r="25" spans="1:19">
      <c r="A25" s="4" t="s">
        <v>150</v>
      </c>
      <c r="B25" s="12">
        <v>171</v>
      </c>
      <c r="C25" s="13">
        <v>87</v>
      </c>
      <c r="D25" s="12">
        <v>84</v>
      </c>
      <c r="E25" s="13">
        <v>19</v>
      </c>
      <c r="F25" s="13">
        <v>41</v>
      </c>
      <c r="G25" s="13">
        <v>30</v>
      </c>
      <c r="H25" s="13">
        <v>31</v>
      </c>
      <c r="I25" s="13">
        <v>17</v>
      </c>
      <c r="J25" s="12">
        <v>33</v>
      </c>
      <c r="K25" s="13">
        <v>36</v>
      </c>
      <c r="L25" s="13">
        <v>29</v>
      </c>
      <c r="M25" s="13">
        <v>34</v>
      </c>
      <c r="N25" s="13">
        <v>39</v>
      </c>
      <c r="O25" s="12">
        <v>33</v>
      </c>
      <c r="P25" s="13">
        <v>57</v>
      </c>
      <c r="Q25" s="13">
        <v>47</v>
      </c>
      <c r="R25" s="13">
        <v>9</v>
      </c>
      <c r="S25" s="12">
        <v>7</v>
      </c>
    </row>
    <row r="26" spans="1:19">
      <c r="A26" s="4" t="s">
        <v>117</v>
      </c>
      <c r="B26" s="14">
        <v>0.1108</v>
      </c>
      <c r="C26" s="15">
        <v>0.1119</v>
      </c>
      <c r="D26" s="14">
        <v>0.10970000000000001</v>
      </c>
      <c r="E26" s="15">
        <v>0.11550000000000001</v>
      </c>
      <c r="F26" s="15">
        <v>0.16059999999999999</v>
      </c>
      <c r="G26" s="15">
        <v>0.1143</v>
      </c>
      <c r="H26" s="15">
        <v>0.109</v>
      </c>
      <c r="I26" s="15">
        <v>7.4300000000000005E-2</v>
      </c>
      <c r="J26" s="14">
        <v>9.5600000000000004E-2</v>
      </c>
      <c r="K26" s="15">
        <v>0.1169</v>
      </c>
      <c r="L26" s="15">
        <v>0.1143</v>
      </c>
      <c r="M26" s="15">
        <v>0.108</v>
      </c>
      <c r="N26" s="15">
        <v>0.11360000000000001</v>
      </c>
      <c r="O26" s="14">
        <v>0.1022</v>
      </c>
      <c r="P26" s="15">
        <v>9.6199999999999994E-2</v>
      </c>
      <c r="Q26" s="15">
        <v>0.12189999999999999</v>
      </c>
      <c r="R26" s="15">
        <v>8.0699999999999994E-2</v>
      </c>
      <c r="S26" s="14">
        <v>0.1331</v>
      </c>
    </row>
    <row r="27" spans="1:19">
      <c r="A27" s="4" t="s">
        <v>151</v>
      </c>
      <c r="B27" s="12">
        <v>127</v>
      </c>
      <c r="C27" s="13">
        <v>69</v>
      </c>
      <c r="D27" s="12">
        <v>58</v>
      </c>
      <c r="E27" s="13">
        <v>17</v>
      </c>
      <c r="F27" s="13">
        <v>25</v>
      </c>
      <c r="G27" s="13">
        <v>23</v>
      </c>
      <c r="H27" s="13">
        <v>20</v>
      </c>
      <c r="I27" s="13">
        <v>12</v>
      </c>
      <c r="J27" s="12">
        <v>30</v>
      </c>
      <c r="K27" s="13">
        <v>25</v>
      </c>
      <c r="L27" s="13">
        <v>22</v>
      </c>
      <c r="M27" s="13">
        <v>34</v>
      </c>
      <c r="N27" s="13">
        <v>29</v>
      </c>
      <c r="O27" s="12">
        <v>17</v>
      </c>
      <c r="P27" s="13">
        <v>47</v>
      </c>
      <c r="Q27" s="13">
        <v>33</v>
      </c>
      <c r="R27" s="13">
        <v>7</v>
      </c>
      <c r="S27" s="12">
        <v>5</v>
      </c>
    </row>
    <row r="28" spans="1:19">
      <c r="A28" s="8" t="s">
        <v>117</v>
      </c>
      <c r="B28" s="16">
        <v>8.2600000000000007E-2</v>
      </c>
      <c r="C28" s="17">
        <v>8.9200000000000002E-2</v>
      </c>
      <c r="D28" s="16">
        <v>7.5899999999999995E-2</v>
      </c>
      <c r="E28" s="17">
        <v>0.10589999999999999</v>
      </c>
      <c r="F28" s="17">
        <v>9.8699999999999996E-2</v>
      </c>
      <c r="G28" s="17">
        <v>8.7599999999999997E-2</v>
      </c>
      <c r="H28" s="17">
        <v>6.9400000000000003E-2</v>
      </c>
      <c r="I28" s="17">
        <v>5.4199999999999998E-2</v>
      </c>
      <c r="J28" s="16">
        <v>8.5800000000000001E-2</v>
      </c>
      <c r="K28" s="17">
        <v>8.2400000000000001E-2</v>
      </c>
      <c r="L28" s="17">
        <v>8.9099999999999999E-2</v>
      </c>
      <c r="M28" s="17">
        <v>0.10780000000000001</v>
      </c>
      <c r="N28" s="17">
        <v>8.4599999999999995E-2</v>
      </c>
      <c r="O28" s="16">
        <v>5.1799999999999999E-2</v>
      </c>
      <c r="P28" s="17">
        <v>7.9899999999999999E-2</v>
      </c>
      <c r="Q28" s="17">
        <v>8.5300000000000001E-2</v>
      </c>
      <c r="R28" s="17">
        <v>6.9699999999999998E-2</v>
      </c>
      <c r="S28" s="16">
        <v>9.1499999999999998E-2</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0.99980000000000002</v>
      </c>
      <c r="C30" s="19">
        <v>0.99990000000000001</v>
      </c>
      <c r="D30" s="18">
        <v>0.99990000000000001</v>
      </c>
      <c r="E30" s="19">
        <v>0.99990000000000001</v>
      </c>
      <c r="F30" s="19">
        <v>1.0001</v>
      </c>
      <c r="G30" s="19">
        <v>0.99990000000000001</v>
      </c>
      <c r="H30" s="19">
        <v>0.99990000000000001</v>
      </c>
      <c r="I30" s="19">
        <v>1</v>
      </c>
      <c r="J30" s="18">
        <v>1</v>
      </c>
      <c r="K30" s="19">
        <v>1</v>
      </c>
      <c r="L30" s="19">
        <v>0.99990000000000001</v>
      </c>
      <c r="M30" s="19">
        <v>1.0001</v>
      </c>
      <c r="N30" s="19">
        <v>0.99990000000000001</v>
      </c>
      <c r="O30" s="18">
        <v>0.99990000000000001</v>
      </c>
      <c r="P30" s="19">
        <v>0.99990000000000001</v>
      </c>
      <c r="Q30" s="19">
        <v>0.99990000000000001</v>
      </c>
      <c r="R30" s="19">
        <v>0.99990000000000001</v>
      </c>
      <c r="S3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topLeftCell="A25" workbookViewId="0">
      <selection activeCell="A34" sqref="A34"/>
    </sheetView>
  </sheetViews>
  <sheetFormatPr defaultRowHeight="12.75"/>
  <cols>
    <col min="2" max="2" width="15.7109375" customWidth="1"/>
    <col min="3" max="3" width="120.7109375" customWidth="1"/>
    <col min="4" max="4" width="50.7109375" customWidth="1"/>
  </cols>
  <sheetData>
    <row r="1" spans="1:4">
      <c r="A1" s="1" t="s">
        <v>0</v>
      </c>
      <c r="B1" s="1" t="s">
        <v>1</v>
      </c>
      <c r="C1" s="1" t="s">
        <v>2</v>
      </c>
      <c r="D1" s="1" t="s">
        <v>3</v>
      </c>
    </row>
    <row r="2" spans="1:4">
      <c r="A2" s="21" t="str">
        <f>HYPERLINK("#'Table 1'!A5", "Table 1")</f>
        <v>Table 1</v>
      </c>
      <c r="B2" s="20" t="s">
        <v>5</v>
      </c>
      <c r="C2" s="20" t="s">
        <v>6</v>
      </c>
      <c r="D2" s="20" t="s">
        <v>7</v>
      </c>
    </row>
    <row r="3" spans="1:4">
      <c r="A3" s="21" t="str">
        <f>HYPERLINK("#'Table 2'!A5", "Table 2")</f>
        <v>Table 2</v>
      </c>
      <c r="B3" s="20" t="s">
        <v>9</v>
      </c>
      <c r="C3" s="20" t="s">
        <v>10</v>
      </c>
      <c r="D3" s="20" t="s">
        <v>7</v>
      </c>
    </row>
    <row r="4" spans="1:4">
      <c r="A4" s="21" t="str">
        <f>HYPERLINK("#'Table 3'!A5", "Table 3")</f>
        <v>Table 3</v>
      </c>
      <c r="B4" s="20" t="s">
        <v>12</v>
      </c>
      <c r="C4" s="20" t="s">
        <v>13</v>
      </c>
      <c r="D4" s="20" t="s">
        <v>7</v>
      </c>
    </row>
    <row r="5" spans="1:4">
      <c r="A5" s="21" t="str">
        <f>HYPERLINK("#'Table 4'!A5", "Table 4")</f>
        <v>Table 4</v>
      </c>
      <c r="B5" s="20" t="s">
        <v>15</v>
      </c>
      <c r="C5" s="20" t="s">
        <v>16</v>
      </c>
      <c r="D5" s="20" t="s">
        <v>7</v>
      </c>
    </row>
    <row r="6" spans="1:4" ht="25.5">
      <c r="A6" s="21" t="str">
        <f>HYPERLINK("#'Table 5'!A5", "Table 5")</f>
        <v>Table 5</v>
      </c>
      <c r="B6" s="20" t="s">
        <v>18</v>
      </c>
      <c r="C6" s="20" t="s">
        <v>19</v>
      </c>
      <c r="D6" s="20" t="s">
        <v>7</v>
      </c>
    </row>
    <row r="7" spans="1:4">
      <c r="A7" s="21" t="str">
        <f>HYPERLINK("#'Table 6'!A5", "Table 6")</f>
        <v>Table 6</v>
      </c>
      <c r="B7" s="20" t="s">
        <v>21</v>
      </c>
      <c r="C7" s="20" t="s">
        <v>22</v>
      </c>
      <c r="D7" s="20" t="s">
        <v>7</v>
      </c>
    </row>
    <row r="8" spans="1:4" ht="127.5">
      <c r="A8" s="21" t="str">
        <f>HYPERLINK("#'Table 7'!A5", "Table 7")</f>
        <v>Table 7</v>
      </c>
      <c r="B8" s="20" t="s">
        <v>24</v>
      </c>
      <c r="C8" s="20" t="s">
        <v>25</v>
      </c>
      <c r="D8" s="20" t="s">
        <v>7</v>
      </c>
    </row>
    <row r="9" spans="1:4" ht="114.75">
      <c r="A9" s="21" t="str">
        <f>HYPERLINK("#'Table 8'!A5", "Table 8")</f>
        <v>Table 8</v>
      </c>
      <c r="B9" s="20" t="s">
        <v>27</v>
      </c>
      <c r="C9" s="20" t="s">
        <v>28</v>
      </c>
      <c r="D9" s="20" t="s">
        <v>7</v>
      </c>
    </row>
    <row r="10" spans="1:4" ht="114.75">
      <c r="A10" s="21" t="str">
        <f>HYPERLINK("#'Table 9'!A5", "Table 9")</f>
        <v>Table 9</v>
      </c>
      <c r="B10" s="20" t="s">
        <v>30</v>
      </c>
      <c r="C10" s="20" t="s">
        <v>31</v>
      </c>
      <c r="D10" s="20" t="s">
        <v>7</v>
      </c>
    </row>
    <row r="11" spans="1:4" ht="127.5">
      <c r="A11" s="21" t="str">
        <f>HYPERLINK("#'Table 10'!A5", "Table 10")</f>
        <v>Table 10</v>
      </c>
      <c r="B11" s="20" t="s">
        <v>33</v>
      </c>
      <c r="C11" s="20" t="s">
        <v>34</v>
      </c>
      <c r="D11" s="20" t="s">
        <v>7</v>
      </c>
    </row>
    <row r="12" spans="1:4" ht="127.5">
      <c r="A12" s="21" t="str">
        <f>HYPERLINK("#'Table 11'!A5", "Table 11")</f>
        <v>Table 11</v>
      </c>
      <c r="B12" s="20" t="s">
        <v>36</v>
      </c>
      <c r="C12" s="20" t="s">
        <v>37</v>
      </c>
      <c r="D12" s="20" t="s">
        <v>7</v>
      </c>
    </row>
    <row r="13" spans="1:4" ht="114.75">
      <c r="A13" s="21" t="str">
        <f>HYPERLINK("#'Table 12'!A5", "Table 12")</f>
        <v>Table 12</v>
      </c>
      <c r="B13" s="20" t="s">
        <v>39</v>
      </c>
      <c r="C13" s="20" t="s">
        <v>40</v>
      </c>
      <c r="D13" s="20" t="s">
        <v>7</v>
      </c>
    </row>
    <row r="14" spans="1:4" ht="127.5">
      <c r="A14" s="21" t="str">
        <f>HYPERLINK("#'Table 13'!A5", "Table 13")</f>
        <v>Table 13</v>
      </c>
      <c r="B14" s="20" t="s">
        <v>42</v>
      </c>
      <c r="C14" s="20" t="s">
        <v>43</v>
      </c>
      <c r="D14" s="20" t="s">
        <v>7</v>
      </c>
    </row>
    <row r="15" spans="1:4" ht="25.5">
      <c r="A15" s="21" t="str">
        <f>HYPERLINK("#'Table 14'!A5", "Table 14")</f>
        <v>Table 14</v>
      </c>
      <c r="B15" s="20" t="s">
        <v>45</v>
      </c>
      <c r="C15" s="20" t="s">
        <v>46</v>
      </c>
      <c r="D15" s="20" t="s">
        <v>7</v>
      </c>
    </row>
    <row r="16" spans="1:4" ht="38.25">
      <c r="A16" s="21" t="str">
        <f>HYPERLINK("#'Table 15'!A5", "Table 15")</f>
        <v>Table 15</v>
      </c>
      <c r="B16" s="20" t="s">
        <v>45</v>
      </c>
      <c r="C16" s="20" t="s">
        <v>48</v>
      </c>
      <c r="D16" s="20" t="s">
        <v>7</v>
      </c>
    </row>
    <row r="17" spans="1:4" ht="25.5">
      <c r="A17" s="21" t="str">
        <f>HYPERLINK("#'Table 16'!A5", "Table 16")</f>
        <v>Table 16</v>
      </c>
      <c r="B17" s="20" t="s">
        <v>45</v>
      </c>
      <c r="C17" s="20" t="s">
        <v>50</v>
      </c>
      <c r="D17" s="20" t="s">
        <v>7</v>
      </c>
    </row>
    <row r="18" spans="1:4" ht="25.5">
      <c r="A18" s="21" t="str">
        <f>HYPERLINK("#'Table 17'!A5", "Table 17")</f>
        <v>Table 17</v>
      </c>
      <c r="B18" s="20" t="s">
        <v>45</v>
      </c>
      <c r="C18" s="20" t="s">
        <v>52</v>
      </c>
      <c r="D18" s="20" t="s">
        <v>7</v>
      </c>
    </row>
    <row r="19" spans="1:4" ht="25.5">
      <c r="A19" s="21" t="str">
        <f>HYPERLINK("#'Table 18'!A5", "Table 18")</f>
        <v>Table 18</v>
      </c>
      <c r="B19" s="20" t="s">
        <v>45</v>
      </c>
      <c r="C19" s="20" t="s">
        <v>54</v>
      </c>
      <c r="D19" s="20" t="s">
        <v>7</v>
      </c>
    </row>
    <row r="20" spans="1:4" ht="25.5">
      <c r="A20" s="21" t="str">
        <f>HYPERLINK("#'Table 19'!A5", "Table 19")</f>
        <v>Table 19</v>
      </c>
      <c r="B20" s="20" t="s">
        <v>45</v>
      </c>
      <c r="C20" s="20" t="s">
        <v>56</v>
      </c>
      <c r="D20" s="20" t="s">
        <v>7</v>
      </c>
    </row>
    <row r="21" spans="1:4" ht="25.5">
      <c r="A21" s="21" t="str">
        <f>HYPERLINK("#'Table 20'!A5", "Table 20")</f>
        <v>Table 20</v>
      </c>
      <c r="B21" s="20" t="s">
        <v>45</v>
      </c>
      <c r="C21" s="20" t="s">
        <v>58</v>
      </c>
      <c r="D21" s="20" t="s">
        <v>7</v>
      </c>
    </row>
    <row r="22" spans="1:4" ht="38.25">
      <c r="A22" s="21" t="str">
        <f>HYPERLINK("#'Table 21'!A5", "Table 21")</f>
        <v>Table 21</v>
      </c>
      <c r="B22" s="20" t="s">
        <v>45</v>
      </c>
      <c r="C22" s="20" t="s">
        <v>60</v>
      </c>
      <c r="D22" s="20" t="s">
        <v>7</v>
      </c>
    </row>
    <row r="23" spans="1:4" ht="25.5">
      <c r="A23" s="21" t="str">
        <f>HYPERLINK("#'Table 22'!A5", "Table 22")</f>
        <v>Table 22</v>
      </c>
      <c r="B23" s="20" t="s">
        <v>62</v>
      </c>
      <c r="C23" s="20" t="s">
        <v>63</v>
      </c>
      <c r="D23" s="20" t="s">
        <v>7</v>
      </c>
    </row>
    <row r="24" spans="1:4">
      <c r="A24" s="21" t="str">
        <f>HYPERLINK("#'Table 23'!A5", "Table 23")</f>
        <v>Table 23</v>
      </c>
      <c r="B24" s="20" t="s">
        <v>65</v>
      </c>
      <c r="C24" s="20" t="s">
        <v>66</v>
      </c>
      <c r="D24" s="20" t="s">
        <v>7</v>
      </c>
    </row>
    <row r="25" spans="1:4">
      <c r="A25" s="21" t="str">
        <f>HYPERLINK("#'Table 24'!A5", "Table 24")</f>
        <v>Table 24</v>
      </c>
      <c r="B25" s="20" t="s">
        <v>68</v>
      </c>
      <c r="C25" s="20" t="s">
        <v>69</v>
      </c>
      <c r="D25" s="20" t="s">
        <v>7</v>
      </c>
    </row>
    <row r="26" spans="1:4">
      <c r="A26" s="21" t="str">
        <f>HYPERLINK("#'Table 25'!A5", "Table 25")</f>
        <v>Table 25</v>
      </c>
      <c r="B26" s="20" t="s">
        <v>71</v>
      </c>
      <c r="C26" s="20" t="s">
        <v>72</v>
      </c>
      <c r="D26" s="20" t="s">
        <v>7</v>
      </c>
    </row>
    <row r="27" spans="1:4" ht="25.5">
      <c r="A27" s="21" t="str">
        <f>HYPERLINK("#'Table 26'!A5", "Table 26")</f>
        <v>Table 26</v>
      </c>
      <c r="B27" s="20" t="s">
        <v>74</v>
      </c>
      <c r="C27" s="20" t="s">
        <v>75</v>
      </c>
      <c r="D27" s="20" t="s">
        <v>7</v>
      </c>
    </row>
    <row r="28" spans="1:4">
      <c r="A28" s="21" t="str">
        <f>HYPERLINK("#'Table 27'!A5", "Table 27")</f>
        <v>Table 27</v>
      </c>
      <c r="B28" s="20" t="s">
        <v>77</v>
      </c>
      <c r="C28" s="20" t="s">
        <v>78</v>
      </c>
      <c r="D28" s="20" t="s">
        <v>7</v>
      </c>
    </row>
    <row r="29" spans="1:4" ht="25.5">
      <c r="A29" s="21" t="str">
        <f>HYPERLINK("#'Table 28'!A5", "Table 28")</f>
        <v>Table 28</v>
      </c>
      <c r="B29" s="20" t="s">
        <v>80</v>
      </c>
      <c r="C29" s="20" t="s">
        <v>81</v>
      </c>
      <c r="D29" s="20" t="s">
        <v>7</v>
      </c>
    </row>
    <row r="30" spans="1:4" ht="25.5">
      <c r="A30" s="21" t="str">
        <f>HYPERLINK("#'Table 29'!A5", "Table 29")</f>
        <v>Table 29</v>
      </c>
      <c r="B30" s="20" t="s">
        <v>80</v>
      </c>
      <c r="C30" s="20" t="s">
        <v>83</v>
      </c>
      <c r="D30" s="20" t="s">
        <v>7</v>
      </c>
    </row>
    <row r="31" spans="1:4">
      <c r="A31" s="21" t="str">
        <f>HYPERLINK("#'Table 30'!A5", "Table 30")</f>
        <v>Table 30</v>
      </c>
      <c r="B31" s="20" t="s">
        <v>80</v>
      </c>
      <c r="C31" s="20" t="s">
        <v>85</v>
      </c>
      <c r="D31" s="20" t="s">
        <v>7</v>
      </c>
    </row>
    <row r="32" spans="1:4">
      <c r="A32" s="21" t="str">
        <f>HYPERLINK("#'Table 31'!A5", "Table 31")</f>
        <v>Table 31</v>
      </c>
      <c r="B32" s="20" t="s">
        <v>80</v>
      </c>
      <c r="C32" s="20" t="s">
        <v>87</v>
      </c>
      <c r="D32" s="20" t="s">
        <v>7</v>
      </c>
    </row>
    <row r="33" spans="1:4" ht="25.5">
      <c r="A33" s="21" t="str">
        <f>HYPERLINK("#'Table 32'!A5", "Table 32")</f>
        <v>Table 32</v>
      </c>
      <c r="B33" s="20" t="s">
        <v>89</v>
      </c>
      <c r="C33" s="20" t="s">
        <v>90</v>
      </c>
      <c r="D33" s="20"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53</v>
      </c>
    </row>
    <row r="6" spans="1:26" ht="42" customHeight="1">
      <c r="A6" s="42" t="s">
        <v>155</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92</v>
      </c>
      <c r="C13" s="13">
        <v>45</v>
      </c>
      <c r="D13" s="12">
        <v>47</v>
      </c>
      <c r="E13" s="13">
        <v>18</v>
      </c>
      <c r="F13" s="13">
        <v>18</v>
      </c>
      <c r="G13" s="13">
        <v>17</v>
      </c>
      <c r="H13" s="13">
        <v>19</v>
      </c>
      <c r="I13" s="13">
        <v>11</v>
      </c>
      <c r="J13" s="12">
        <v>9</v>
      </c>
      <c r="K13" s="13">
        <v>22</v>
      </c>
      <c r="L13" s="13">
        <v>15</v>
      </c>
      <c r="M13" s="13">
        <v>15</v>
      </c>
      <c r="N13" s="13">
        <v>26</v>
      </c>
      <c r="O13" s="12">
        <v>15</v>
      </c>
      <c r="P13" s="13">
        <v>31</v>
      </c>
      <c r="Q13" s="13">
        <v>25</v>
      </c>
      <c r="R13" s="13">
        <v>4</v>
      </c>
      <c r="S13" s="12">
        <v>4</v>
      </c>
    </row>
    <row r="14" spans="1:26">
      <c r="A14" s="4" t="s">
        <v>117</v>
      </c>
      <c r="B14" s="14">
        <v>5.9499999999999997E-2</v>
      </c>
      <c r="C14" s="15">
        <v>5.7299999999999997E-2</v>
      </c>
      <c r="D14" s="14">
        <v>6.1699999999999998E-2</v>
      </c>
      <c r="E14" s="15">
        <v>0.10680000000000001</v>
      </c>
      <c r="F14" s="15">
        <v>7.2900000000000006E-2</v>
      </c>
      <c r="G14" s="15">
        <v>6.59E-2</v>
      </c>
      <c r="H14" s="15">
        <v>6.54E-2</v>
      </c>
      <c r="I14" s="15">
        <v>4.9500000000000002E-2</v>
      </c>
      <c r="J14" s="14">
        <v>2.4500000000000001E-2</v>
      </c>
      <c r="K14" s="15">
        <v>7.0699999999999999E-2</v>
      </c>
      <c r="L14" s="15">
        <v>6.0100000000000001E-2</v>
      </c>
      <c r="M14" s="15">
        <v>4.7800000000000002E-2</v>
      </c>
      <c r="N14" s="15">
        <v>7.3899999999999993E-2</v>
      </c>
      <c r="O14" s="14">
        <v>4.4499999999999998E-2</v>
      </c>
      <c r="P14" s="15">
        <v>5.16E-2</v>
      </c>
      <c r="Q14" s="15">
        <v>6.4000000000000001E-2</v>
      </c>
      <c r="R14" s="15">
        <v>3.5299999999999998E-2</v>
      </c>
      <c r="S14" s="14">
        <v>6.4500000000000002E-2</v>
      </c>
    </row>
    <row r="15" spans="1:26">
      <c r="A15" s="4" t="s">
        <v>145</v>
      </c>
      <c r="B15" s="12">
        <v>144</v>
      </c>
      <c r="C15" s="13">
        <v>69</v>
      </c>
      <c r="D15" s="12">
        <v>76</v>
      </c>
      <c r="E15" s="13">
        <v>19</v>
      </c>
      <c r="F15" s="13">
        <v>25</v>
      </c>
      <c r="G15" s="13">
        <v>24</v>
      </c>
      <c r="H15" s="13">
        <v>28</v>
      </c>
      <c r="I15" s="13">
        <v>18</v>
      </c>
      <c r="J15" s="12">
        <v>30</v>
      </c>
      <c r="K15" s="13">
        <v>29</v>
      </c>
      <c r="L15" s="13">
        <v>24</v>
      </c>
      <c r="M15" s="13">
        <v>28</v>
      </c>
      <c r="N15" s="13">
        <v>32</v>
      </c>
      <c r="O15" s="12">
        <v>31</v>
      </c>
      <c r="P15" s="13">
        <v>47</v>
      </c>
      <c r="Q15" s="13">
        <v>35</v>
      </c>
      <c r="R15" s="13">
        <v>11</v>
      </c>
      <c r="S15" s="12">
        <v>8</v>
      </c>
    </row>
    <row r="16" spans="1:26">
      <c r="A16" s="4" t="s">
        <v>117</v>
      </c>
      <c r="B16" s="14">
        <v>9.3600000000000003E-2</v>
      </c>
      <c r="C16" s="15">
        <v>8.8599999999999998E-2</v>
      </c>
      <c r="D16" s="14">
        <v>9.8699999999999996E-2</v>
      </c>
      <c r="E16" s="15">
        <v>0.1138</v>
      </c>
      <c r="F16" s="15">
        <v>0.1004</v>
      </c>
      <c r="G16" s="15">
        <v>9.2200000000000004E-2</v>
      </c>
      <c r="H16" s="15">
        <v>9.9699999999999997E-2</v>
      </c>
      <c r="I16" s="15">
        <v>7.6100000000000001E-2</v>
      </c>
      <c r="J16" s="14">
        <v>8.6699999999999999E-2</v>
      </c>
      <c r="K16" s="15">
        <v>9.5399999999999999E-2</v>
      </c>
      <c r="L16" s="15">
        <v>9.4799999999999995E-2</v>
      </c>
      <c r="M16" s="15">
        <v>9.0300000000000005E-2</v>
      </c>
      <c r="N16" s="15">
        <v>9.3200000000000005E-2</v>
      </c>
      <c r="O16" s="14">
        <v>9.4500000000000001E-2</v>
      </c>
      <c r="P16" s="15">
        <v>7.9200000000000007E-2</v>
      </c>
      <c r="Q16" s="15">
        <v>9.1800000000000007E-2</v>
      </c>
      <c r="R16" s="15">
        <v>0.1065</v>
      </c>
      <c r="S16" s="14">
        <v>0.13769999999999999</v>
      </c>
    </row>
    <row r="17" spans="1:19">
      <c r="A17" s="4" t="s">
        <v>146</v>
      </c>
      <c r="B17" s="12">
        <v>168</v>
      </c>
      <c r="C17" s="13">
        <v>93</v>
      </c>
      <c r="D17" s="12">
        <v>75</v>
      </c>
      <c r="E17" s="13">
        <v>20</v>
      </c>
      <c r="F17" s="13">
        <v>29</v>
      </c>
      <c r="G17" s="13">
        <v>39</v>
      </c>
      <c r="H17" s="13">
        <v>28</v>
      </c>
      <c r="I17" s="13">
        <v>23</v>
      </c>
      <c r="J17" s="12">
        <v>30</v>
      </c>
      <c r="K17" s="13">
        <v>38</v>
      </c>
      <c r="L17" s="13">
        <v>30</v>
      </c>
      <c r="M17" s="13">
        <v>34</v>
      </c>
      <c r="N17" s="13">
        <v>27</v>
      </c>
      <c r="O17" s="12">
        <v>38</v>
      </c>
      <c r="P17" s="13">
        <v>46</v>
      </c>
      <c r="Q17" s="13">
        <v>48</v>
      </c>
      <c r="R17" s="13">
        <v>13</v>
      </c>
      <c r="S17" s="12">
        <v>8</v>
      </c>
    </row>
    <row r="18" spans="1:19">
      <c r="A18" s="4" t="s">
        <v>117</v>
      </c>
      <c r="B18" s="14">
        <v>0.109</v>
      </c>
      <c r="C18" s="15">
        <v>0.1203</v>
      </c>
      <c r="D18" s="14">
        <v>9.7600000000000006E-2</v>
      </c>
      <c r="E18" s="15">
        <v>0.1186</v>
      </c>
      <c r="F18" s="15">
        <v>0.1134</v>
      </c>
      <c r="G18" s="15">
        <v>0.14779999999999999</v>
      </c>
      <c r="H18" s="15">
        <v>9.8699999999999996E-2</v>
      </c>
      <c r="I18" s="15">
        <v>0.10050000000000001</v>
      </c>
      <c r="J18" s="14">
        <v>8.6300000000000002E-2</v>
      </c>
      <c r="K18" s="15">
        <v>0.12479999999999999</v>
      </c>
      <c r="L18" s="15">
        <v>0.1216</v>
      </c>
      <c r="M18" s="15">
        <v>0.1091</v>
      </c>
      <c r="N18" s="15">
        <v>7.8700000000000006E-2</v>
      </c>
      <c r="O18" s="14">
        <v>0.1166</v>
      </c>
      <c r="P18" s="15">
        <v>7.7399999999999997E-2</v>
      </c>
      <c r="Q18" s="15">
        <v>0.1236</v>
      </c>
      <c r="R18" s="15">
        <v>0.1188</v>
      </c>
      <c r="S18" s="14">
        <v>0.14130000000000001</v>
      </c>
    </row>
    <row r="19" spans="1:19">
      <c r="A19" s="4" t="s">
        <v>147</v>
      </c>
      <c r="B19" s="12">
        <v>222</v>
      </c>
      <c r="C19" s="13">
        <v>96</v>
      </c>
      <c r="D19" s="12">
        <v>126</v>
      </c>
      <c r="E19" s="13">
        <v>27</v>
      </c>
      <c r="F19" s="13">
        <v>31</v>
      </c>
      <c r="G19" s="13">
        <v>37</v>
      </c>
      <c r="H19" s="13">
        <v>45</v>
      </c>
      <c r="I19" s="13">
        <v>33</v>
      </c>
      <c r="J19" s="12">
        <v>48</v>
      </c>
      <c r="K19" s="13">
        <v>43</v>
      </c>
      <c r="L19" s="13">
        <v>23</v>
      </c>
      <c r="M19" s="13">
        <v>63</v>
      </c>
      <c r="N19" s="13">
        <v>45</v>
      </c>
      <c r="O19" s="12">
        <v>48</v>
      </c>
      <c r="P19" s="13">
        <v>81</v>
      </c>
      <c r="Q19" s="13">
        <v>67</v>
      </c>
      <c r="R19" s="13">
        <v>16</v>
      </c>
      <c r="S19" s="12">
        <v>10</v>
      </c>
    </row>
    <row r="20" spans="1:19">
      <c r="A20" s="4" t="s">
        <v>117</v>
      </c>
      <c r="B20" s="14">
        <v>0.14399999999999999</v>
      </c>
      <c r="C20" s="15">
        <v>0.124</v>
      </c>
      <c r="D20" s="14">
        <v>0.16420000000000001</v>
      </c>
      <c r="E20" s="15">
        <v>0.16569999999999999</v>
      </c>
      <c r="F20" s="15">
        <v>0.1221</v>
      </c>
      <c r="G20" s="15">
        <v>0.1431</v>
      </c>
      <c r="H20" s="15">
        <v>0.159</v>
      </c>
      <c r="I20" s="15">
        <v>0.14330000000000001</v>
      </c>
      <c r="J20" s="14">
        <v>0.13830000000000001</v>
      </c>
      <c r="K20" s="15">
        <v>0.14000000000000001</v>
      </c>
      <c r="L20" s="15">
        <v>9.2200000000000004E-2</v>
      </c>
      <c r="M20" s="15">
        <v>0.2011</v>
      </c>
      <c r="N20" s="15">
        <v>0.1308</v>
      </c>
      <c r="O20" s="14">
        <v>0.14680000000000001</v>
      </c>
      <c r="P20" s="15">
        <v>0.13589999999999999</v>
      </c>
      <c r="Q20" s="15">
        <v>0.1736</v>
      </c>
      <c r="R20" s="15">
        <v>0.15529999999999999</v>
      </c>
      <c r="S20" s="14">
        <v>0.17319999999999999</v>
      </c>
    </row>
    <row r="21" spans="1:19">
      <c r="A21" s="4" t="s">
        <v>148</v>
      </c>
      <c r="B21" s="12">
        <v>212</v>
      </c>
      <c r="C21" s="13">
        <v>114</v>
      </c>
      <c r="D21" s="12">
        <v>98</v>
      </c>
      <c r="E21" s="13">
        <v>22</v>
      </c>
      <c r="F21" s="13">
        <v>36</v>
      </c>
      <c r="G21" s="13">
        <v>28</v>
      </c>
      <c r="H21" s="13">
        <v>46</v>
      </c>
      <c r="I21" s="13">
        <v>35</v>
      </c>
      <c r="J21" s="12">
        <v>46</v>
      </c>
      <c r="K21" s="13">
        <v>36</v>
      </c>
      <c r="L21" s="13">
        <v>37</v>
      </c>
      <c r="M21" s="13">
        <v>40</v>
      </c>
      <c r="N21" s="13">
        <v>50</v>
      </c>
      <c r="O21" s="12">
        <v>49</v>
      </c>
      <c r="P21" s="13">
        <v>99</v>
      </c>
      <c r="Q21" s="13">
        <v>43</v>
      </c>
      <c r="R21" s="13">
        <v>13</v>
      </c>
      <c r="S21" s="12">
        <v>8</v>
      </c>
    </row>
    <row r="22" spans="1:19">
      <c r="A22" s="4" t="s">
        <v>117</v>
      </c>
      <c r="B22" s="14">
        <v>0.1371</v>
      </c>
      <c r="C22" s="15">
        <v>0.14680000000000001</v>
      </c>
      <c r="D22" s="14">
        <v>0.1273</v>
      </c>
      <c r="E22" s="15">
        <v>0.13139999999999999</v>
      </c>
      <c r="F22" s="15">
        <v>0.1416</v>
      </c>
      <c r="G22" s="15">
        <v>0.1067</v>
      </c>
      <c r="H22" s="15">
        <v>0.1608</v>
      </c>
      <c r="I22" s="15">
        <v>0.1515</v>
      </c>
      <c r="J22" s="14">
        <v>0.13059999999999999</v>
      </c>
      <c r="K22" s="15">
        <v>0.1167</v>
      </c>
      <c r="L22" s="15">
        <v>0.1467</v>
      </c>
      <c r="M22" s="15">
        <v>0.12920000000000001</v>
      </c>
      <c r="N22" s="15">
        <v>0.14380000000000001</v>
      </c>
      <c r="O22" s="14">
        <v>0.14960000000000001</v>
      </c>
      <c r="P22" s="15">
        <v>0.16700000000000001</v>
      </c>
      <c r="Q22" s="15">
        <v>0.1119</v>
      </c>
      <c r="R22" s="15">
        <v>0.11899999999999999</v>
      </c>
      <c r="S22" s="14">
        <v>0.1489</v>
      </c>
    </row>
    <row r="23" spans="1:19">
      <c r="A23" s="4" t="s">
        <v>149</v>
      </c>
      <c r="B23" s="12">
        <v>250</v>
      </c>
      <c r="C23" s="13">
        <v>122</v>
      </c>
      <c r="D23" s="12">
        <v>128</v>
      </c>
      <c r="E23" s="13">
        <v>27</v>
      </c>
      <c r="F23" s="13">
        <v>48</v>
      </c>
      <c r="G23" s="13">
        <v>37</v>
      </c>
      <c r="H23" s="13">
        <v>43</v>
      </c>
      <c r="I23" s="13">
        <v>39</v>
      </c>
      <c r="J23" s="12">
        <v>55</v>
      </c>
      <c r="K23" s="13">
        <v>43</v>
      </c>
      <c r="L23" s="13">
        <v>58</v>
      </c>
      <c r="M23" s="13">
        <v>45</v>
      </c>
      <c r="N23" s="13">
        <v>71</v>
      </c>
      <c r="O23" s="12">
        <v>31</v>
      </c>
      <c r="P23" s="13">
        <v>104</v>
      </c>
      <c r="Q23" s="13">
        <v>66</v>
      </c>
      <c r="R23" s="13">
        <v>12</v>
      </c>
      <c r="S23" s="12">
        <v>5</v>
      </c>
    </row>
    <row r="24" spans="1:19">
      <c r="A24" s="4" t="s">
        <v>117</v>
      </c>
      <c r="B24" s="14">
        <v>0.1618</v>
      </c>
      <c r="C24" s="15">
        <v>0.15690000000000001</v>
      </c>
      <c r="D24" s="14">
        <v>0.16669999999999999</v>
      </c>
      <c r="E24" s="15">
        <v>0.16639999999999999</v>
      </c>
      <c r="F24" s="15">
        <v>0.1908</v>
      </c>
      <c r="G24" s="15">
        <v>0.1401</v>
      </c>
      <c r="H24" s="15">
        <v>0.15190000000000001</v>
      </c>
      <c r="I24" s="15">
        <v>0.17130000000000001</v>
      </c>
      <c r="J24" s="14">
        <v>0.15659999999999999</v>
      </c>
      <c r="K24" s="15">
        <v>0.1414</v>
      </c>
      <c r="L24" s="15">
        <v>0.2336</v>
      </c>
      <c r="M24" s="15">
        <v>0.1449</v>
      </c>
      <c r="N24" s="15">
        <v>0.2051</v>
      </c>
      <c r="O24" s="14">
        <v>9.6100000000000005E-2</v>
      </c>
      <c r="P24" s="15">
        <v>0.17460000000000001</v>
      </c>
      <c r="Q24" s="15">
        <v>0.1711</v>
      </c>
      <c r="R24" s="15">
        <v>0.11219999999999999</v>
      </c>
      <c r="S24" s="14">
        <v>9.3700000000000006E-2</v>
      </c>
    </row>
    <row r="25" spans="1:19">
      <c r="A25" s="4" t="s">
        <v>150</v>
      </c>
      <c r="B25" s="12">
        <v>245</v>
      </c>
      <c r="C25" s="13">
        <v>134</v>
      </c>
      <c r="D25" s="12">
        <v>111</v>
      </c>
      <c r="E25" s="13">
        <v>21</v>
      </c>
      <c r="F25" s="13">
        <v>35</v>
      </c>
      <c r="G25" s="13">
        <v>39</v>
      </c>
      <c r="H25" s="13">
        <v>48</v>
      </c>
      <c r="I25" s="13">
        <v>32</v>
      </c>
      <c r="J25" s="12">
        <v>70</v>
      </c>
      <c r="K25" s="13">
        <v>58</v>
      </c>
      <c r="L25" s="13">
        <v>27</v>
      </c>
      <c r="M25" s="13">
        <v>50</v>
      </c>
      <c r="N25" s="13">
        <v>59</v>
      </c>
      <c r="O25" s="12">
        <v>51</v>
      </c>
      <c r="P25" s="13">
        <v>95</v>
      </c>
      <c r="Q25" s="13">
        <v>68</v>
      </c>
      <c r="R25" s="13">
        <v>15</v>
      </c>
      <c r="S25" s="12">
        <v>7</v>
      </c>
    </row>
    <row r="26" spans="1:19">
      <c r="A26" s="4" t="s">
        <v>117</v>
      </c>
      <c r="B26" s="14">
        <v>0.15890000000000001</v>
      </c>
      <c r="C26" s="15">
        <v>0.17230000000000001</v>
      </c>
      <c r="D26" s="14">
        <v>0.14530000000000001</v>
      </c>
      <c r="E26" s="15">
        <v>0.12570000000000001</v>
      </c>
      <c r="F26" s="15">
        <v>0.13819999999999999</v>
      </c>
      <c r="G26" s="15">
        <v>0.14949999999999999</v>
      </c>
      <c r="H26" s="15">
        <v>0.16950000000000001</v>
      </c>
      <c r="I26" s="15">
        <v>0.1406</v>
      </c>
      <c r="J26" s="14">
        <v>0.2</v>
      </c>
      <c r="K26" s="15">
        <v>0.188</v>
      </c>
      <c r="L26" s="15">
        <v>0.1094</v>
      </c>
      <c r="M26" s="15">
        <v>0.1608</v>
      </c>
      <c r="N26" s="15">
        <v>0.16869999999999999</v>
      </c>
      <c r="O26" s="14">
        <v>0.157</v>
      </c>
      <c r="P26" s="15">
        <v>0.1603</v>
      </c>
      <c r="Q26" s="15">
        <v>0.17649999999999999</v>
      </c>
      <c r="R26" s="15">
        <v>0.14080000000000001</v>
      </c>
      <c r="S26" s="14">
        <v>0.12809999999999999</v>
      </c>
    </row>
    <row r="27" spans="1:19">
      <c r="A27" s="4" t="s">
        <v>151</v>
      </c>
      <c r="B27" s="12">
        <v>210</v>
      </c>
      <c r="C27" s="13">
        <v>104</v>
      </c>
      <c r="D27" s="12">
        <v>106</v>
      </c>
      <c r="E27" s="13">
        <v>12</v>
      </c>
      <c r="F27" s="13">
        <v>30</v>
      </c>
      <c r="G27" s="13">
        <v>40</v>
      </c>
      <c r="H27" s="13">
        <v>27</v>
      </c>
      <c r="I27" s="13">
        <v>38</v>
      </c>
      <c r="J27" s="12">
        <v>62</v>
      </c>
      <c r="K27" s="13">
        <v>38</v>
      </c>
      <c r="L27" s="13">
        <v>35</v>
      </c>
      <c r="M27" s="13">
        <v>36</v>
      </c>
      <c r="N27" s="13">
        <v>37</v>
      </c>
      <c r="O27" s="12">
        <v>64</v>
      </c>
      <c r="P27" s="13">
        <v>91</v>
      </c>
      <c r="Q27" s="13">
        <v>34</v>
      </c>
      <c r="R27" s="13">
        <v>23</v>
      </c>
      <c r="S27" s="12">
        <v>6</v>
      </c>
    </row>
    <row r="28" spans="1:19">
      <c r="A28" s="8" t="s">
        <v>117</v>
      </c>
      <c r="B28" s="16">
        <v>0.1361</v>
      </c>
      <c r="C28" s="17">
        <v>0.1338</v>
      </c>
      <c r="D28" s="16">
        <v>0.13850000000000001</v>
      </c>
      <c r="E28" s="17">
        <v>7.1800000000000003E-2</v>
      </c>
      <c r="F28" s="17">
        <v>0.1206</v>
      </c>
      <c r="G28" s="17">
        <v>0.1547</v>
      </c>
      <c r="H28" s="17">
        <v>9.4899999999999998E-2</v>
      </c>
      <c r="I28" s="17">
        <v>0.1671</v>
      </c>
      <c r="J28" s="16">
        <v>0.1769</v>
      </c>
      <c r="K28" s="17">
        <v>0.123</v>
      </c>
      <c r="L28" s="17">
        <v>0.14149999999999999</v>
      </c>
      <c r="M28" s="17">
        <v>0.1167</v>
      </c>
      <c r="N28" s="17">
        <v>0.10580000000000001</v>
      </c>
      <c r="O28" s="16">
        <v>0.19500000000000001</v>
      </c>
      <c r="P28" s="17">
        <v>0.15390000000000001</v>
      </c>
      <c r="Q28" s="17">
        <v>8.7400000000000005E-2</v>
      </c>
      <c r="R28" s="17">
        <v>0.21190000000000001</v>
      </c>
      <c r="S28" s="16">
        <v>0.11269999999999999</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1</v>
      </c>
      <c r="C30" s="19">
        <v>1</v>
      </c>
      <c r="D30" s="18">
        <v>1</v>
      </c>
      <c r="E30" s="19">
        <v>1.0002</v>
      </c>
      <c r="F30" s="19">
        <v>1</v>
      </c>
      <c r="G30" s="19">
        <v>1</v>
      </c>
      <c r="H30" s="19">
        <v>0.99990000000000001</v>
      </c>
      <c r="I30" s="19">
        <v>0.99990000000000001</v>
      </c>
      <c r="J30" s="18">
        <v>0.99990000000000001</v>
      </c>
      <c r="K30" s="19">
        <v>1</v>
      </c>
      <c r="L30" s="19">
        <v>0.99990000000000001</v>
      </c>
      <c r="M30" s="19">
        <v>0.99990000000000001</v>
      </c>
      <c r="N30" s="19">
        <v>1</v>
      </c>
      <c r="O30" s="18">
        <v>1.0001</v>
      </c>
      <c r="P30" s="19">
        <v>0.99990000000000001</v>
      </c>
      <c r="Q30" s="19">
        <v>0.99990000000000001</v>
      </c>
      <c r="R30" s="19">
        <v>0.99980000000000002</v>
      </c>
      <c r="S30" s="18">
        <v>1.0001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55</v>
      </c>
    </row>
    <row r="6" spans="1:26" ht="42" customHeight="1">
      <c r="A6" s="42" t="s">
        <v>156</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89</v>
      </c>
      <c r="C13" s="13">
        <v>41</v>
      </c>
      <c r="D13" s="12">
        <v>48</v>
      </c>
      <c r="E13" s="13">
        <v>14</v>
      </c>
      <c r="F13" s="13">
        <v>17</v>
      </c>
      <c r="G13" s="13">
        <v>17</v>
      </c>
      <c r="H13" s="13">
        <v>17</v>
      </c>
      <c r="I13" s="13">
        <v>11</v>
      </c>
      <c r="J13" s="12">
        <v>13</v>
      </c>
      <c r="K13" s="13">
        <v>23</v>
      </c>
      <c r="L13" s="13">
        <v>13</v>
      </c>
      <c r="M13" s="13">
        <v>20</v>
      </c>
      <c r="N13" s="13">
        <v>14</v>
      </c>
      <c r="O13" s="12">
        <v>19</v>
      </c>
      <c r="P13" s="13">
        <v>23</v>
      </c>
      <c r="Q13" s="13">
        <v>24</v>
      </c>
      <c r="R13" s="13">
        <v>5</v>
      </c>
      <c r="S13" s="12">
        <v>6</v>
      </c>
    </row>
    <row r="14" spans="1:26">
      <c r="A14" s="4" t="s">
        <v>117</v>
      </c>
      <c r="B14" s="14">
        <v>5.7500000000000002E-2</v>
      </c>
      <c r="C14" s="15">
        <v>5.2200000000000003E-2</v>
      </c>
      <c r="D14" s="14">
        <v>6.2899999999999998E-2</v>
      </c>
      <c r="E14" s="15">
        <v>8.5099999999999995E-2</v>
      </c>
      <c r="F14" s="15">
        <v>6.7199999999999996E-2</v>
      </c>
      <c r="G14" s="15">
        <v>6.5799999999999997E-2</v>
      </c>
      <c r="H14" s="15">
        <v>5.9200000000000003E-2</v>
      </c>
      <c r="I14" s="15">
        <v>4.8099999999999997E-2</v>
      </c>
      <c r="J14" s="14">
        <v>3.5900000000000001E-2</v>
      </c>
      <c r="K14" s="15">
        <v>7.3200000000000001E-2</v>
      </c>
      <c r="L14" s="15">
        <v>5.1700000000000003E-2</v>
      </c>
      <c r="M14" s="15">
        <v>6.3600000000000004E-2</v>
      </c>
      <c r="N14" s="15">
        <v>4.1700000000000001E-2</v>
      </c>
      <c r="O14" s="14">
        <v>5.8000000000000003E-2</v>
      </c>
      <c r="P14" s="15">
        <v>3.95E-2</v>
      </c>
      <c r="Q14" s="15">
        <v>6.2199999999999998E-2</v>
      </c>
      <c r="R14" s="15">
        <v>4.7500000000000001E-2</v>
      </c>
      <c r="S14" s="14">
        <v>0.1045</v>
      </c>
    </row>
    <row r="15" spans="1:26">
      <c r="A15" s="4" t="s">
        <v>145</v>
      </c>
      <c r="B15" s="12">
        <v>148</v>
      </c>
      <c r="C15" s="13">
        <v>73</v>
      </c>
      <c r="D15" s="12">
        <v>75</v>
      </c>
      <c r="E15" s="13">
        <v>18</v>
      </c>
      <c r="F15" s="13">
        <v>35</v>
      </c>
      <c r="G15" s="13">
        <v>23</v>
      </c>
      <c r="H15" s="13">
        <v>24</v>
      </c>
      <c r="I15" s="13">
        <v>19</v>
      </c>
      <c r="J15" s="12">
        <v>28</v>
      </c>
      <c r="K15" s="13">
        <v>34</v>
      </c>
      <c r="L15" s="13">
        <v>24</v>
      </c>
      <c r="M15" s="13">
        <v>25</v>
      </c>
      <c r="N15" s="13">
        <v>31</v>
      </c>
      <c r="O15" s="12">
        <v>32</v>
      </c>
      <c r="P15" s="13">
        <v>52</v>
      </c>
      <c r="Q15" s="13">
        <v>25</v>
      </c>
      <c r="R15" s="13">
        <v>10</v>
      </c>
      <c r="S15" s="12">
        <v>7</v>
      </c>
    </row>
    <row r="16" spans="1:26">
      <c r="A16" s="4" t="s">
        <v>117</v>
      </c>
      <c r="B16" s="14">
        <v>9.5600000000000004E-2</v>
      </c>
      <c r="C16" s="15">
        <v>9.3399999999999997E-2</v>
      </c>
      <c r="D16" s="14">
        <v>9.7900000000000001E-2</v>
      </c>
      <c r="E16" s="15">
        <v>0.1076</v>
      </c>
      <c r="F16" s="15">
        <v>0.13900000000000001</v>
      </c>
      <c r="G16" s="15">
        <v>8.8700000000000001E-2</v>
      </c>
      <c r="H16" s="15">
        <v>8.3500000000000005E-2</v>
      </c>
      <c r="I16" s="15">
        <v>8.3599999999999994E-2</v>
      </c>
      <c r="J16" s="14">
        <v>8.1600000000000006E-2</v>
      </c>
      <c r="K16" s="15">
        <v>0.11169999999999999</v>
      </c>
      <c r="L16" s="15">
        <v>9.7699999999999995E-2</v>
      </c>
      <c r="M16" s="15">
        <v>8.14E-2</v>
      </c>
      <c r="N16" s="15">
        <v>8.9800000000000005E-2</v>
      </c>
      <c r="O16" s="14">
        <v>9.8699999999999996E-2</v>
      </c>
      <c r="P16" s="15">
        <v>8.6800000000000002E-2</v>
      </c>
      <c r="Q16" s="15">
        <v>6.4600000000000005E-2</v>
      </c>
      <c r="R16" s="15">
        <v>9.0200000000000002E-2</v>
      </c>
      <c r="S16" s="14">
        <v>0.127</v>
      </c>
    </row>
    <row r="17" spans="1:19">
      <c r="A17" s="4" t="s">
        <v>146</v>
      </c>
      <c r="B17" s="12">
        <v>162</v>
      </c>
      <c r="C17" s="13">
        <v>77</v>
      </c>
      <c r="D17" s="12">
        <v>85</v>
      </c>
      <c r="E17" s="13">
        <v>15</v>
      </c>
      <c r="F17" s="13">
        <v>23</v>
      </c>
      <c r="G17" s="13">
        <v>29</v>
      </c>
      <c r="H17" s="13">
        <v>35</v>
      </c>
      <c r="I17" s="13">
        <v>21</v>
      </c>
      <c r="J17" s="12">
        <v>39</v>
      </c>
      <c r="K17" s="13">
        <v>34</v>
      </c>
      <c r="L17" s="13">
        <v>31</v>
      </c>
      <c r="M17" s="13">
        <v>34</v>
      </c>
      <c r="N17" s="13">
        <v>34</v>
      </c>
      <c r="O17" s="12">
        <v>29</v>
      </c>
      <c r="P17" s="13">
        <v>75</v>
      </c>
      <c r="Q17" s="13">
        <v>37</v>
      </c>
      <c r="R17" s="13">
        <v>11</v>
      </c>
      <c r="S17" s="12">
        <v>8</v>
      </c>
    </row>
    <row r="18" spans="1:19">
      <c r="A18" s="4" t="s">
        <v>117</v>
      </c>
      <c r="B18" s="14">
        <v>0.10489999999999999</v>
      </c>
      <c r="C18" s="15">
        <v>9.9400000000000002E-2</v>
      </c>
      <c r="D18" s="14">
        <v>0.1104</v>
      </c>
      <c r="E18" s="15">
        <v>9.4E-2</v>
      </c>
      <c r="F18" s="15">
        <v>8.9499999999999996E-2</v>
      </c>
      <c r="G18" s="15">
        <v>0.1103</v>
      </c>
      <c r="H18" s="15">
        <v>0.124</v>
      </c>
      <c r="I18" s="15">
        <v>9.0700000000000003E-2</v>
      </c>
      <c r="J18" s="14">
        <v>0.1108</v>
      </c>
      <c r="K18" s="15">
        <v>0.1094</v>
      </c>
      <c r="L18" s="15">
        <v>0.124</v>
      </c>
      <c r="M18" s="15">
        <v>0.1096</v>
      </c>
      <c r="N18" s="15">
        <v>9.8400000000000001E-2</v>
      </c>
      <c r="O18" s="14">
        <v>8.8300000000000003E-2</v>
      </c>
      <c r="P18" s="15">
        <v>0.12570000000000001</v>
      </c>
      <c r="Q18" s="15">
        <v>9.64E-2</v>
      </c>
      <c r="R18" s="15">
        <v>0.10100000000000001</v>
      </c>
      <c r="S18" s="14">
        <v>0.14419999999999999</v>
      </c>
    </row>
    <row r="19" spans="1:19">
      <c r="A19" s="4" t="s">
        <v>147</v>
      </c>
      <c r="B19" s="12">
        <v>166</v>
      </c>
      <c r="C19" s="13">
        <v>83</v>
      </c>
      <c r="D19" s="12">
        <v>83</v>
      </c>
      <c r="E19" s="13">
        <v>13</v>
      </c>
      <c r="F19" s="13">
        <v>33</v>
      </c>
      <c r="G19" s="13">
        <v>28</v>
      </c>
      <c r="H19" s="13">
        <v>37</v>
      </c>
      <c r="I19" s="13">
        <v>16</v>
      </c>
      <c r="J19" s="12">
        <v>39</v>
      </c>
      <c r="K19" s="13">
        <v>30</v>
      </c>
      <c r="L19" s="13">
        <v>23</v>
      </c>
      <c r="M19" s="13">
        <v>27</v>
      </c>
      <c r="N19" s="13">
        <v>46</v>
      </c>
      <c r="O19" s="12">
        <v>40</v>
      </c>
      <c r="P19" s="13">
        <v>72</v>
      </c>
      <c r="Q19" s="13">
        <v>36</v>
      </c>
      <c r="R19" s="13">
        <v>11</v>
      </c>
      <c r="S19" s="12">
        <v>5</v>
      </c>
    </row>
    <row r="20" spans="1:19">
      <c r="A20" s="4" t="s">
        <v>117</v>
      </c>
      <c r="B20" s="14">
        <v>0.1076</v>
      </c>
      <c r="C20" s="15">
        <v>0.1074</v>
      </c>
      <c r="D20" s="14">
        <v>0.1079</v>
      </c>
      <c r="E20" s="15">
        <v>7.9600000000000004E-2</v>
      </c>
      <c r="F20" s="15">
        <v>0.13150000000000001</v>
      </c>
      <c r="G20" s="15">
        <v>0.108</v>
      </c>
      <c r="H20" s="15">
        <v>0.1298</v>
      </c>
      <c r="I20" s="15">
        <v>6.9000000000000006E-2</v>
      </c>
      <c r="J20" s="14">
        <v>0.1108</v>
      </c>
      <c r="K20" s="15">
        <v>9.7600000000000006E-2</v>
      </c>
      <c r="L20" s="15">
        <v>9.2499999999999999E-2</v>
      </c>
      <c r="M20" s="15">
        <v>8.7900000000000006E-2</v>
      </c>
      <c r="N20" s="15">
        <v>0.13150000000000001</v>
      </c>
      <c r="O20" s="14">
        <v>0.1222</v>
      </c>
      <c r="P20" s="15">
        <v>0.12130000000000001</v>
      </c>
      <c r="Q20" s="15">
        <v>9.3899999999999997E-2</v>
      </c>
      <c r="R20" s="15">
        <v>0.1079</v>
      </c>
      <c r="S20" s="14">
        <v>9.3399999999999997E-2</v>
      </c>
    </row>
    <row r="21" spans="1:19">
      <c r="A21" s="4" t="s">
        <v>148</v>
      </c>
      <c r="B21" s="12">
        <v>203</v>
      </c>
      <c r="C21" s="13">
        <v>106</v>
      </c>
      <c r="D21" s="12">
        <v>97</v>
      </c>
      <c r="E21" s="13">
        <v>28</v>
      </c>
      <c r="F21" s="13">
        <v>33</v>
      </c>
      <c r="G21" s="13">
        <v>36</v>
      </c>
      <c r="H21" s="13">
        <v>33</v>
      </c>
      <c r="I21" s="13">
        <v>27</v>
      </c>
      <c r="J21" s="12">
        <v>48</v>
      </c>
      <c r="K21" s="13">
        <v>42</v>
      </c>
      <c r="L21" s="13">
        <v>34</v>
      </c>
      <c r="M21" s="13">
        <v>38</v>
      </c>
      <c r="N21" s="13">
        <v>50</v>
      </c>
      <c r="O21" s="12">
        <v>39</v>
      </c>
      <c r="P21" s="13">
        <v>84</v>
      </c>
      <c r="Q21" s="13">
        <v>48</v>
      </c>
      <c r="R21" s="13">
        <v>14</v>
      </c>
      <c r="S21" s="12">
        <v>5</v>
      </c>
    </row>
    <row r="22" spans="1:19">
      <c r="A22" s="4" t="s">
        <v>117</v>
      </c>
      <c r="B22" s="14">
        <v>0.13159999999999999</v>
      </c>
      <c r="C22" s="15">
        <v>0.13600000000000001</v>
      </c>
      <c r="D22" s="14">
        <v>0.12709999999999999</v>
      </c>
      <c r="E22" s="15">
        <v>0.16769999999999999</v>
      </c>
      <c r="F22" s="15">
        <v>0.12889999999999999</v>
      </c>
      <c r="G22" s="15">
        <v>0.1358</v>
      </c>
      <c r="H22" s="15">
        <v>0.1164</v>
      </c>
      <c r="I22" s="15">
        <v>0.1154</v>
      </c>
      <c r="J22" s="14">
        <v>0.1366</v>
      </c>
      <c r="K22" s="15">
        <v>0.1371</v>
      </c>
      <c r="L22" s="15">
        <v>0.13569999999999999</v>
      </c>
      <c r="M22" s="15">
        <v>0.12180000000000001</v>
      </c>
      <c r="N22" s="15">
        <v>0.1447</v>
      </c>
      <c r="O22" s="14">
        <v>0.11890000000000001</v>
      </c>
      <c r="P22" s="15">
        <v>0.14080000000000001</v>
      </c>
      <c r="Q22" s="15">
        <v>0.12509999999999999</v>
      </c>
      <c r="R22" s="15">
        <v>0.1346</v>
      </c>
      <c r="S22" s="14">
        <v>8.6599999999999996E-2</v>
      </c>
    </row>
    <row r="23" spans="1:19">
      <c r="A23" s="4" t="s">
        <v>149</v>
      </c>
      <c r="B23" s="12">
        <v>226</v>
      </c>
      <c r="C23" s="13">
        <v>118</v>
      </c>
      <c r="D23" s="12">
        <v>108</v>
      </c>
      <c r="E23" s="13">
        <v>20</v>
      </c>
      <c r="F23" s="13">
        <v>34</v>
      </c>
      <c r="G23" s="13">
        <v>41</v>
      </c>
      <c r="H23" s="13">
        <v>45</v>
      </c>
      <c r="I23" s="13">
        <v>33</v>
      </c>
      <c r="J23" s="12">
        <v>52</v>
      </c>
      <c r="K23" s="13">
        <v>42</v>
      </c>
      <c r="L23" s="13">
        <v>30</v>
      </c>
      <c r="M23" s="13">
        <v>53</v>
      </c>
      <c r="N23" s="13">
        <v>50</v>
      </c>
      <c r="O23" s="12">
        <v>52</v>
      </c>
      <c r="P23" s="13">
        <v>85</v>
      </c>
      <c r="Q23" s="13">
        <v>61</v>
      </c>
      <c r="R23" s="13">
        <v>16</v>
      </c>
      <c r="S23" s="12">
        <v>7</v>
      </c>
    </row>
    <row r="24" spans="1:19">
      <c r="A24" s="4" t="s">
        <v>117</v>
      </c>
      <c r="B24" s="14">
        <v>0.14660000000000001</v>
      </c>
      <c r="C24" s="15">
        <v>0.152</v>
      </c>
      <c r="D24" s="14">
        <v>0.14099999999999999</v>
      </c>
      <c r="E24" s="15">
        <v>0.1226</v>
      </c>
      <c r="F24" s="15">
        <v>0.13569999999999999</v>
      </c>
      <c r="G24" s="15">
        <v>0.15770000000000001</v>
      </c>
      <c r="H24" s="15">
        <v>0.15859999999999999</v>
      </c>
      <c r="I24" s="15">
        <v>0.14399999999999999</v>
      </c>
      <c r="J24" s="14">
        <v>0.1492</v>
      </c>
      <c r="K24" s="15">
        <v>0.1351</v>
      </c>
      <c r="L24" s="15">
        <v>0.11840000000000001</v>
      </c>
      <c r="M24" s="15">
        <v>0.16850000000000001</v>
      </c>
      <c r="N24" s="15">
        <v>0.14410000000000001</v>
      </c>
      <c r="O24" s="14">
        <v>0.16059999999999999</v>
      </c>
      <c r="P24" s="15">
        <v>0.1429</v>
      </c>
      <c r="Q24" s="15">
        <v>0.15820000000000001</v>
      </c>
      <c r="R24" s="15">
        <v>0.1545</v>
      </c>
      <c r="S24" s="14">
        <v>0.1179</v>
      </c>
    </row>
    <row r="25" spans="1:19">
      <c r="A25" s="4" t="s">
        <v>150</v>
      </c>
      <c r="B25" s="12">
        <v>236</v>
      </c>
      <c r="C25" s="13">
        <v>118</v>
      </c>
      <c r="D25" s="12">
        <v>118</v>
      </c>
      <c r="E25" s="13">
        <v>22</v>
      </c>
      <c r="F25" s="13">
        <v>35</v>
      </c>
      <c r="G25" s="13">
        <v>38</v>
      </c>
      <c r="H25" s="13">
        <v>37</v>
      </c>
      <c r="I25" s="13">
        <v>49</v>
      </c>
      <c r="J25" s="12">
        <v>56</v>
      </c>
      <c r="K25" s="13">
        <v>36</v>
      </c>
      <c r="L25" s="13">
        <v>46</v>
      </c>
      <c r="M25" s="13">
        <v>44</v>
      </c>
      <c r="N25" s="13">
        <v>57</v>
      </c>
      <c r="O25" s="12">
        <v>53</v>
      </c>
      <c r="P25" s="13">
        <v>93</v>
      </c>
      <c r="Q25" s="13">
        <v>71</v>
      </c>
      <c r="R25" s="13">
        <v>12</v>
      </c>
      <c r="S25" s="12">
        <v>8</v>
      </c>
    </row>
    <row r="26" spans="1:19">
      <c r="A26" s="4" t="s">
        <v>117</v>
      </c>
      <c r="B26" s="14">
        <v>0.153</v>
      </c>
      <c r="C26" s="15">
        <v>0.15140000000000001</v>
      </c>
      <c r="D26" s="14">
        <v>0.15459999999999999</v>
      </c>
      <c r="E26" s="15">
        <v>0.13239999999999999</v>
      </c>
      <c r="F26" s="15">
        <v>0.13730000000000001</v>
      </c>
      <c r="G26" s="15">
        <v>0.1457</v>
      </c>
      <c r="H26" s="15">
        <v>0.12989999999999999</v>
      </c>
      <c r="I26" s="15">
        <v>0.21210000000000001</v>
      </c>
      <c r="J26" s="14">
        <v>0.15920000000000001</v>
      </c>
      <c r="K26" s="15">
        <v>0.1158</v>
      </c>
      <c r="L26" s="15">
        <v>0.1832</v>
      </c>
      <c r="M26" s="15">
        <v>0.14230000000000001</v>
      </c>
      <c r="N26" s="15">
        <v>0.1636</v>
      </c>
      <c r="O26" s="14">
        <v>0.16350000000000001</v>
      </c>
      <c r="P26" s="15">
        <v>0.15720000000000001</v>
      </c>
      <c r="Q26" s="15">
        <v>0.183</v>
      </c>
      <c r="R26" s="15">
        <v>0.11020000000000001</v>
      </c>
      <c r="S26" s="14">
        <v>0.14860000000000001</v>
      </c>
    </row>
    <row r="27" spans="1:19">
      <c r="A27" s="4" t="s">
        <v>151</v>
      </c>
      <c r="B27" s="12">
        <v>314</v>
      </c>
      <c r="C27" s="13">
        <v>162</v>
      </c>
      <c r="D27" s="12">
        <v>152</v>
      </c>
      <c r="E27" s="13">
        <v>35</v>
      </c>
      <c r="F27" s="13">
        <v>43</v>
      </c>
      <c r="G27" s="13">
        <v>49</v>
      </c>
      <c r="H27" s="13">
        <v>57</v>
      </c>
      <c r="I27" s="13">
        <v>55</v>
      </c>
      <c r="J27" s="12">
        <v>75</v>
      </c>
      <c r="K27" s="13">
        <v>68</v>
      </c>
      <c r="L27" s="13">
        <v>49</v>
      </c>
      <c r="M27" s="13">
        <v>70</v>
      </c>
      <c r="N27" s="13">
        <v>65</v>
      </c>
      <c r="O27" s="12">
        <v>62</v>
      </c>
      <c r="P27" s="13">
        <v>110</v>
      </c>
      <c r="Q27" s="13">
        <v>84</v>
      </c>
      <c r="R27" s="13">
        <v>27</v>
      </c>
      <c r="S27" s="12">
        <v>10</v>
      </c>
    </row>
    <row r="28" spans="1:19">
      <c r="A28" s="8" t="s">
        <v>117</v>
      </c>
      <c r="B28" s="16">
        <v>0.20319999999999999</v>
      </c>
      <c r="C28" s="17">
        <v>0.2082</v>
      </c>
      <c r="D28" s="16">
        <v>0.19819999999999999</v>
      </c>
      <c r="E28" s="17">
        <v>0.21110000000000001</v>
      </c>
      <c r="F28" s="17">
        <v>0.1709</v>
      </c>
      <c r="G28" s="17">
        <v>0.18790000000000001</v>
      </c>
      <c r="H28" s="17">
        <v>0.1986</v>
      </c>
      <c r="I28" s="17">
        <v>0.23710000000000001</v>
      </c>
      <c r="J28" s="16">
        <v>0.21579999999999999</v>
      </c>
      <c r="K28" s="17">
        <v>0.22009999999999999</v>
      </c>
      <c r="L28" s="17">
        <v>0.1968</v>
      </c>
      <c r="M28" s="17">
        <v>0.2248</v>
      </c>
      <c r="N28" s="17">
        <v>0.1862</v>
      </c>
      <c r="O28" s="16">
        <v>0.18970000000000001</v>
      </c>
      <c r="P28" s="17">
        <v>0.18579999999999999</v>
      </c>
      <c r="Q28" s="17">
        <v>0.2167</v>
      </c>
      <c r="R28" s="17">
        <v>0.25419999999999998</v>
      </c>
      <c r="S28" s="16">
        <v>0.17780000000000001</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1</v>
      </c>
      <c r="C30" s="19">
        <v>1</v>
      </c>
      <c r="D30" s="18">
        <v>1</v>
      </c>
      <c r="E30" s="19">
        <v>1.0001</v>
      </c>
      <c r="F30" s="19">
        <v>1</v>
      </c>
      <c r="G30" s="19">
        <v>0.99990000000000001</v>
      </c>
      <c r="H30" s="19">
        <v>1</v>
      </c>
      <c r="I30" s="19">
        <v>1</v>
      </c>
      <c r="J30" s="18">
        <v>0.99990000000000001</v>
      </c>
      <c r="K30" s="19">
        <v>1</v>
      </c>
      <c r="L30" s="19">
        <v>1</v>
      </c>
      <c r="M30" s="19">
        <v>0.99990000000000001</v>
      </c>
      <c r="N30" s="19">
        <v>1</v>
      </c>
      <c r="O30" s="18">
        <v>0.99990000000000001</v>
      </c>
      <c r="P30" s="19">
        <v>1</v>
      </c>
      <c r="Q30" s="19">
        <v>1.0001</v>
      </c>
      <c r="R30" s="19">
        <v>1.0001</v>
      </c>
      <c r="S3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57</v>
      </c>
    </row>
    <row r="6" spans="1:26" ht="42" customHeight="1">
      <c r="A6" s="42" t="s">
        <v>157</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210</v>
      </c>
      <c r="C13" s="13">
        <v>101</v>
      </c>
      <c r="D13" s="12">
        <v>109</v>
      </c>
      <c r="E13" s="13">
        <v>22</v>
      </c>
      <c r="F13" s="13">
        <v>38</v>
      </c>
      <c r="G13" s="13">
        <v>33</v>
      </c>
      <c r="H13" s="13">
        <v>28</v>
      </c>
      <c r="I13" s="13">
        <v>34</v>
      </c>
      <c r="J13" s="12">
        <v>54</v>
      </c>
      <c r="K13" s="13">
        <v>33</v>
      </c>
      <c r="L13" s="13">
        <v>37</v>
      </c>
      <c r="M13" s="13">
        <v>41</v>
      </c>
      <c r="N13" s="13">
        <v>53</v>
      </c>
      <c r="O13" s="12">
        <v>45</v>
      </c>
      <c r="P13" s="13">
        <v>92</v>
      </c>
      <c r="Q13" s="13">
        <v>38</v>
      </c>
      <c r="R13" s="13">
        <v>12</v>
      </c>
      <c r="S13" s="12">
        <v>3</v>
      </c>
    </row>
    <row r="14" spans="1:26">
      <c r="A14" s="4" t="s">
        <v>117</v>
      </c>
      <c r="B14" s="14">
        <v>0.13600000000000001</v>
      </c>
      <c r="C14" s="15">
        <v>0.13020000000000001</v>
      </c>
      <c r="D14" s="14">
        <v>0.1419</v>
      </c>
      <c r="E14" s="15">
        <v>0.13619999999999999</v>
      </c>
      <c r="F14" s="15">
        <v>0.15129999999999999</v>
      </c>
      <c r="G14" s="15">
        <v>0.12620000000000001</v>
      </c>
      <c r="H14" s="15">
        <v>9.9000000000000005E-2</v>
      </c>
      <c r="I14" s="15">
        <v>0.1467</v>
      </c>
      <c r="J14" s="14">
        <v>0.1555</v>
      </c>
      <c r="K14" s="15">
        <v>0.108</v>
      </c>
      <c r="L14" s="15">
        <v>0.1467</v>
      </c>
      <c r="M14" s="15">
        <v>0.13200000000000001</v>
      </c>
      <c r="N14" s="15">
        <v>0.154</v>
      </c>
      <c r="O14" s="14">
        <v>0.13900000000000001</v>
      </c>
      <c r="P14" s="15">
        <v>0.15440000000000001</v>
      </c>
      <c r="Q14" s="15">
        <v>9.9000000000000005E-2</v>
      </c>
      <c r="R14" s="15">
        <v>0.1095</v>
      </c>
      <c r="S14" s="14">
        <v>6.1499999999999999E-2</v>
      </c>
    </row>
    <row r="15" spans="1:26">
      <c r="A15" s="4" t="s">
        <v>145</v>
      </c>
      <c r="B15" s="12">
        <v>224</v>
      </c>
      <c r="C15" s="13">
        <v>106</v>
      </c>
      <c r="D15" s="12">
        <v>119</v>
      </c>
      <c r="E15" s="13">
        <v>21</v>
      </c>
      <c r="F15" s="13">
        <v>40</v>
      </c>
      <c r="G15" s="13">
        <v>43</v>
      </c>
      <c r="H15" s="13">
        <v>40</v>
      </c>
      <c r="I15" s="13">
        <v>32</v>
      </c>
      <c r="J15" s="12">
        <v>48</v>
      </c>
      <c r="K15" s="13">
        <v>32</v>
      </c>
      <c r="L15" s="13">
        <v>41</v>
      </c>
      <c r="M15" s="13">
        <v>49</v>
      </c>
      <c r="N15" s="13">
        <v>47</v>
      </c>
      <c r="O15" s="12">
        <v>54</v>
      </c>
      <c r="P15" s="13">
        <v>76</v>
      </c>
      <c r="Q15" s="13">
        <v>67</v>
      </c>
      <c r="R15" s="13">
        <v>14</v>
      </c>
      <c r="S15" s="12">
        <v>7</v>
      </c>
    </row>
    <row r="16" spans="1:26">
      <c r="A16" s="4" t="s">
        <v>117</v>
      </c>
      <c r="B16" s="14">
        <v>0.14530000000000001</v>
      </c>
      <c r="C16" s="15">
        <v>0.13600000000000001</v>
      </c>
      <c r="D16" s="14">
        <v>0.1547</v>
      </c>
      <c r="E16" s="15">
        <v>0.129</v>
      </c>
      <c r="F16" s="15">
        <v>0.1603</v>
      </c>
      <c r="G16" s="15">
        <v>0.16350000000000001</v>
      </c>
      <c r="H16" s="15">
        <v>0.14069999999999999</v>
      </c>
      <c r="I16" s="15">
        <v>0.13719999999999999</v>
      </c>
      <c r="J16" s="14">
        <v>0.1376</v>
      </c>
      <c r="K16" s="15">
        <v>0.1055</v>
      </c>
      <c r="L16" s="15">
        <v>0.1656</v>
      </c>
      <c r="M16" s="15">
        <v>0.1585</v>
      </c>
      <c r="N16" s="15">
        <v>0.13569999999999999</v>
      </c>
      <c r="O16" s="14">
        <v>0.16489999999999999</v>
      </c>
      <c r="P16" s="15">
        <v>0.1283</v>
      </c>
      <c r="Q16" s="15">
        <v>0.1749</v>
      </c>
      <c r="R16" s="15">
        <v>0.1275</v>
      </c>
      <c r="S16" s="14">
        <v>0.11749999999999999</v>
      </c>
    </row>
    <row r="17" spans="1:19">
      <c r="A17" s="4" t="s">
        <v>146</v>
      </c>
      <c r="B17" s="12">
        <v>215</v>
      </c>
      <c r="C17" s="13">
        <v>109</v>
      </c>
      <c r="D17" s="12">
        <v>106</v>
      </c>
      <c r="E17" s="13">
        <v>26</v>
      </c>
      <c r="F17" s="13">
        <v>35</v>
      </c>
      <c r="G17" s="13">
        <v>42</v>
      </c>
      <c r="H17" s="13">
        <v>45</v>
      </c>
      <c r="I17" s="13">
        <v>29</v>
      </c>
      <c r="J17" s="12">
        <v>39</v>
      </c>
      <c r="K17" s="13">
        <v>52</v>
      </c>
      <c r="L17" s="13">
        <v>33</v>
      </c>
      <c r="M17" s="13">
        <v>31</v>
      </c>
      <c r="N17" s="13">
        <v>59</v>
      </c>
      <c r="O17" s="12">
        <v>41</v>
      </c>
      <c r="P17" s="13">
        <v>74</v>
      </c>
      <c r="Q17" s="13">
        <v>56</v>
      </c>
      <c r="R17" s="13">
        <v>15</v>
      </c>
      <c r="S17" s="12">
        <v>7</v>
      </c>
    </row>
    <row r="18" spans="1:19">
      <c r="A18" s="4" t="s">
        <v>117</v>
      </c>
      <c r="B18" s="14">
        <v>0.13950000000000001</v>
      </c>
      <c r="C18" s="15">
        <v>0.1406</v>
      </c>
      <c r="D18" s="14">
        <v>0.13830000000000001</v>
      </c>
      <c r="E18" s="15">
        <v>0.1588</v>
      </c>
      <c r="F18" s="15">
        <v>0.13869999999999999</v>
      </c>
      <c r="G18" s="15">
        <v>0.161</v>
      </c>
      <c r="H18" s="15">
        <v>0.1565</v>
      </c>
      <c r="I18" s="15">
        <v>0.1239</v>
      </c>
      <c r="J18" s="14">
        <v>0.11119999999999999</v>
      </c>
      <c r="K18" s="15">
        <v>0.1676</v>
      </c>
      <c r="L18" s="15">
        <v>0.1318</v>
      </c>
      <c r="M18" s="15">
        <v>9.98E-2</v>
      </c>
      <c r="N18" s="15">
        <v>0.16930000000000001</v>
      </c>
      <c r="O18" s="14">
        <v>0.12509999999999999</v>
      </c>
      <c r="P18" s="15">
        <v>0.12470000000000001</v>
      </c>
      <c r="Q18" s="15">
        <v>0.1462</v>
      </c>
      <c r="R18" s="15">
        <v>0.1447</v>
      </c>
      <c r="S18" s="14">
        <v>0.1195</v>
      </c>
    </row>
    <row r="19" spans="1:19">
      <c r="A19" s="4" t="s">
        <v>147</v>
      </c>
      <c r="B19" s="12">
        <v>170</v>
      </c>
      <c r="C19" s="13">
        <v>87</v>
      </c>
      <c r="D19" s="12">
        <v>83</v>
      </c>
      <c r="E19" s="13">
        <v>16</v>
      </c>
      <c r="F19" s="13">
        <v>25</v>
      </c>
      <c r="G19" s="13">
        <v>21</v>
      </c>
      <c r="H19" s="13">
        <v>31</v>
      </c>
      <c r="I19" s="13">
        <v>42</v>
      </c>
      <c r="J19" s="12">
        <v>35</v>
      </c>
      <c r="K19" s="13">
        <v>27</v>
      </c>
      <c r="L19" s="13">
        <v>33</v>
      </c>
      <c r="M19" s="13">
        <v>39</v>
      </c>
      <c r="N19" s="13">
        <v>33</v>
      </c>
      <c r="O19" s="12">
        <v>38</v>
      </c>
      <c r="P19" s="13">
        <v>70</v>
      </c>
      <c r="Q19" s="13">
        <v>40</v>
      </c>
      <c r="R19" s="13">
        <v>13</v>
      </c>
      <c r="S19" s="12">
        <v>8</v>
      </c>
    </row>
    <row r="20" spans="1:19">
      <c r="A20" s="4" t="s">
        <v>117</v>
      </c>
      <c r="B20" s="14">
        <v>0.1105</v>
      </c>
      <c r="C20" s="15">
        <v>0.1125</v>
      </c>
      <c r="D20" s="14">
        <v>0.1084</v>
      </c>
      <c r="E20" s="15">
        <v>9.6600000000000005E-2</v>
      </c>
      <c r="F20" s="15">
        <v>0.10050000000000001</v>
      </c>
      <c r="G20" s="15">
        <v>8.1100000000000005E-2</v>
      </c>
      <c r="H20" s="15">
        <v>0.1086</v>
      </c>
      <c r="I20" s="15">
        <v>0.18099999999999999</v>
      </c>
      <c r="J20" s="14">
        <v>0.1012</v>
      </c>
      <c r="K20" s="15">
        <v>8.8400000000000006E-2</v>
      </c>
      <c r="L20" s="15">
        <v>0.1308</v>
      </c>
      <c r="M20" s="15">
        <v>0.1245</v>
      </c>
      <c r="N20" s="15">
        <v>9.64E-2</v>
      </c>
      <c r="O20" s="14">
        <v>0.1172</v>
      </c>
      <c r="P20" s="15">
        <v>0.1186</v>
      </c>
      <c r="Q20" s="15">
        <v>0.1032</v>
      </c>
      <c r="R20" s="15">
        <v>0.11799999999999999</v>
      </c>
      <c r="S20" s="14">
        <v>0.15279999999999999</v>
      </c>
    </row>
    <row r="21" spans="1:19">
      <c r="A21" s="4" t="s">
        <v>148</v>
      </c>
      <c r="B21" s="12">
        <v>224</v>
      </c>
      <c r="C21" s="13">
        <v>125</v>
      </c>
      <c r="D21" s="12">
        <v>99</v>
      </c>
      <c r="E21" s="13">
        <v>18</v>
      </c>
      <c r="F21" s="13">
        <v>35</v>
      </c>
      <c r="G21" s="13">
        <v>36</v>
      </c>
      <c r="H21" s="13">
        <v>35</v>
      </c>
      <c r="I21" s="13">
        <v>34</v>
      </c>
      <c r="J21" s="12">
        <v>67</v>
      </c>
      <c r="K21" s="13">
        <v>48</v>
      </c>
      <c r="L21" s="13">
        <v>30</v>
      </c>
      <c r="M21" s="13">
        <v>49</v>
      </c>
      <c r="N21" s="13">
        <v>47</v>
      </c>
      <c r="O21" s="12">
        <v>51</v>
      </c>
      <c r="P21" s="13">
        <v>81</v>
      </c>
      <c r="Q21" s="13">
        <v>71</v>
      </c>
      <c r="R21" s="13">
        <v>21</v>
      </c>
      <c r="S21" s="12">
        <v>6</v>
      </c>
    </row>
    <row r="22" spans="1:19">
      <c r="A22" s="4" t="s">
        <v>117</v>
      </c>
      <c r="B22" s="14">
        <v>0.1452</v>
      </c>
      <c r="C22" s="15">
        <v>0.16139999999999999</v>
      </c>
      <c r="D22" s="14">
        <v>0.12870000000000001</v>
      </c>
      <c r="E22" s="15">
        <v>0.112</v>
      </c>
      <c r="F22" s="15">
        <v>0.13800000000000001</v>
      </c>
      <c r="G22" s="15">
        <v>0.13600000000000001</v>
      </c>
      <c r="H22" s="15">
        <v>0.12139999999999999</v>
      </c>
      <c r="I22" s="15">
        <v>0.14660000000000001</v>
      </c>
      <c r="J22" s="14">
        <v>0.19139999999999999</v>
      </c>
      <c r="K22" s="15">
        <v>0.15590000000000001</v>
      </c>
      <c r="L22" s="15">
        <v>0.1196</v>
      </c>
      <c r="M22" s="15">
        <v>0.15609999999999999</v>
      </c>
      <c r="N22" s="15">
        <v>0.13450000000000001</v>
      </c>
      <c r="O22" s="14">
        <v>0.1555</v>
      </c>
      <c r="P22" s="15">
        <v>0.13619999999999999</v>
      </c>
      <c r="Q22" s="15">
        <v>0.1832</v>
      </c>
      <c r="R22" s="15">
        <v>0.19600000000000001</v>
      </c>
      <c r="S22" s="14">
        <v>0.1104</v>
      </c>
    </row>
    <row r="23" spans="1:19">
      <c r="A23" s="4" t="s">
        <v>149</v>
      </c>
      <c r="B23" s="12">
        <v>212</v>
      </c>
      <c r="C23" s="13">
        <v>115</v>
      </c>
      <c r="D23" s="12">
        <v>97</v>
      </c>
      <c r="E23" s="13">
        <v>23</v>
      </c>
      <c r="F23" s="13">
        <v>34</v>
      </c>
      <c r="G23" s="13">
        <v>36</v>
      </c>
      <c r="H23" s="13">
        <v>50</v>
      </c>
      <c r="I23" s="13">
        <v>22</v>
      </c>
      <c r="J23" s="12">
        <v>46</v>
      </c>
      <c r="K23" s="13">
        <v>50</v>
      </c>
      <c r="L23" s="13">
        <v>34</v>
      </c>
      <c r="M23" s="13">
        <v>37</v>
      </c>
      <c r="N23" s="13">
        <v>47</v>
      </c>
      <c r="O23" s="12">
        <v>44</v>
      </c>
      <c r="P23" s="13">
        <v>79</v>
      </c>
      <c r="Q23" s="13">
        <v>50</v>
      </c>
      <c r="R23" s="13">
        <v>14</v>
      </c>
      <c r="S23" s="12">
        <v>10</v>
      </c>
    </row>
    <row r="24" spans="1:19">
      <c r="A24" s="4" t="s">
        <v>117</v>
      </c>
      <c r="B24" s="14">
        <v>0.13719999999999999</v>
      </c>
      <c r="C24" s="15">
        <v>0.1474</v>
      </c>
      <c r="D24" s="14">
        <v>0.1268</v>
      </c>
      <c r="E24" s="15">
        <v>0.1421</v>
      </c>
      <c r="F24" s="15">
        <v>0.13289999999999999</v>
      </c>
      <c r="G24" s="15">
        <v>0.13780000000000001</v>
      </c>
      <c r="H24" s="15">
        <v>0.1762</v>
      </c>
      <c r="I24" s="15">
        <v>9.6799999999999997E-2</v>
      </c>
      <c r="J24" s="14">
        <v>0.1323</v>
      </c>
      <c r="K24" s="15">
        <v>0.16120000000000001</v>
      </c>
      <c r="L24" s="15">
        <v>0.1366</v>
      </c>
      <c r="M24" s="15">
        <v>0.11799999999999999</v>
      </c>
      <c r="N24" s="15">
        <v>0.13600000000000001</v>
      </c>
      <c r="O24" s="14">
        <v>0.1346</v>
      </c>
      <c r="P24" s="15">
        <v>0.1333</v>
      </c>
      <c r="Q24" s="15">
        <v>0.13089999999999999</v>
      </c>
      <c r="R24" s="15">
        <v>0.13439999999999999</v>
      </c>
      <c r="S24" s="14">
        <v>0.18410000000000001</v>
      </c>
    </row>
    <row r="25" spans="1:19">
      <c r="A25" s="4" t="s">
        <v>150</v>
      </c>
      <c r="B25" s="12">
        <v>164</v>
      </c>
      <c r="C25" s="13">
        <v>75</v>
      </c>
      <c r="D25" s="12">
        <v>89</v>
      </c>
      <c r="E25" s="13">
        <v>23</v>
      </c>
      <c r="F25" s="13">
        <v>27</v>
      </c>
      <c r="G25" s="13">
        <v>35</v>
      </c>
      <c r="H25" s="13">
        <v>28</v>
      </c>
      <c r="I25" s="13">
        <v>19</v>
      </c>
      <c r="J25" s="12">
        <v>31</v>
      </c>
      <c r="K25" s="13">
        <v>28</v>
      </c>
      <c r="L25" s="13">
        <v>26</v>
      </c>
      <c r="M25" s="13">
        <v>45</v>
      </c>
      <c r="N25" s="13">
        <v>34</v>
      </c>
      <c r="O25" s="12">
        <v>30</v>
      </c>
      <c r="P25" s="13">
        <v>68</v>
      </c>
      <c r="Q25" s="13">
        <v>31</v>
      </c>
      <c r="R25" s="13">
        <v>14</v>
      </c>
      <c r="S25" s="12">
        <v>8</v>
      </c>
    </row>
    <row r="26" spans="1:19">
      <c r="A26" s="4" t="s">
        <v>117</v>
      </c>
      <c r="B26" s="14">
        <v>0.1061</v>
      </c>
      <c r="C26" s="15">
        <v>9.6699999999999994E-2</v>
      </c>
      <c r="D26" s="14">
        <v>0.1157</v>
      </c>
      <c r="E26" s="15">
        <v>0.13780000000000001</v>
      </c>
      <c r="F26" s="15">
        <v>0.1057</v>
      </c>
      <c r="G26" s="15">
        <v>0.13420000000000001</v>
      </c>
      <c r="H26" s="15">
        <v>9.9199999999999997E-2</v>
      </c>
      <c r="I26" s="15">
        <v>8.4599999999999995E-2</v>
      </c>
      <c r="J26" s="14">
        <v>9.0300000000000005E-2</v>
      </c>
      <c r="K26" s="15">
        <v>9.1499999999999998E-2</v>
      </c>
      <c r="L26" s="15">
        <v>0.1045</v>
      </c>
      <c r="M26" s="15">
        <v>0.1444</v>
      </c>
      <c r="N26" s="15">
        <v>9.9199999999999997E-2</v>
      </c>
      <c r="O26" s="14">
        <v>9.1999999999999998E-2</v>
      </c>
      <c r="P26" s="15">
        <v>0.11409999999999999</v>
      </c>
      <c r="Q26" s="15">
        <v>7.9899999999999999E-2</v>
      </c>
      <c r="R26" s="15">
        <v>0.12740000000000001</v>
      </c>
      <c r="S26" s="14">
        <v>0.14610000000000001</v>
      </c>
    </row>
    <row r="27" spans="1:19">
      <c r="A27" s="4" t="s">
        <v>151</v>
      </c>
      <c r="B27" s="12">
        <v>124</v>
      </c>
      <c r="C27" s="13">
        <v>58</v>
      </c>
      <c r="D27" s="12">
        <v>65</v>
      </c>
      <c r="E27" s="13">
        <v>14</v>
      </c>
      <c r="F27" s="13">
        <v>18</v>
      </c>
      <c r="G27" s="13">
        <v>16</v>
      </c>
      <c r="H27" s="13">
        <v>28</v>
      </c>
      <c r="I27" s="13">
        <v>19</v>
      </c>
      <c r="J27" s="12">
        <v>28</v>
      </c>
      <c r="K27" s="13">
        <v>38</v>
      </c>
      <c r="L27" s="13">
        <v>16</v>
      </c>
      <c r="M27" s="13">
        <v>21</v>
      </c>
      <c r="N27" s="13">
        <v>26</v>
      </c>
      <c r="O27" s="12">
        <v>23</v>
      </c>
      <c r="P27" s="13">
        <v>54</v>
      </c>
      <c r="Q27" s="13">
        <v>32</v>
      </c>
      <c r="R27" s="13">
        <v>5</v>
      </c>
      <c r="S27" s="12">
        <v>6</v>
      </c>
    </row>
    <row r="28" spans="1:19">
      <c r="A28" s="8" t="s">
        <v>117</v>
      </c>
      <c r="B28" s="16">
        <v>8.0199999999999994E-2</v>
      </c>
      <c r="C28" s="17">
        <v>7.5200000000000003E-2</v>
      </c>
      <c r="D28" s="16">
        <v>8.5300000000000001E-2</v>
      </c>
      <c r="E28" s="17">
        <v>8.7499999999999994E-2</v>
      </c>
      <c r="F28" s="17">
        <v>7.2599999999999998E-2</v>
      </c>
      <c r="G28" s="17">
        <v>6.0199999999999997E-2</v>
      </c>
      <c r="H28" s="17">
        <v>9.8400000000000001E-2</v>
      </c>
      <c r="I28" s="17">
        <v>8.3099999999999993E-2</v>
      </c>
      <c r="J28" s="16">
        <v>8.0600000000000005E-2</v>
      </c>
      <c r="K28" s="17">
        <v>0.122</v>
      </c>
      <c r="L28" s="17">
        <v>6.4399999999999999E-2</v>
      </c>
      <c r="M28" s="17">
        <v>6.6699999999999995E-2</v>
      </c>
      <c r="N28" s="17">
        <v>7.4800000000000005E-2</v>
      </c>
      <c r="O28" s="16">
        <v>7.17E-2</v>
      </c>
      <c r="P28" s="17">
        <v>9.0499999999999997E-2</v>
      </c>
      <c r="Q28" s="17">
        <v>8.2600000000000007E-2</v>
      </c>
      <c r="R28" s="17">
        <v>4.24E-2</v>
      </c>
      <c r="S28" s="16">
        <v>0.108</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1</v>
      </c>
      <c r="C30" s="19">
        <v>1</v>
      </c>
      <c r="D30" s="18">
        <v>0.99980000000000002</v>
      </c>
      <c r="E30" s="19">
        <v>1</v>
      </c>
      <c r="F30" s="19">
        <v>1</v>
      </c>
      <c r="G30" s="19">
        <v>1</v>
      </c>
      <c r="H30" s="19">
        <v>1</v>
      </c>
      <c r="I30" s="19">
        <v>0.99990000000000001</v>
      </c>
      <c r="J30" s="18">
        <v>1.0001</v>
      </c>
      <c r="K30" s="19">
        <v>1.0001</v>
      </c>
      <c r="L30" s="19">
        <v>1</v>
      </c>
      <c r="M30" s="19">
        <v>1</v>
      </c>
      <c r="N30" s="19">
        <v>0.99990000000000001</v>
      </c>
      <c r="O30" s="18">
        <v>1</v>
      </c>
      <c r="P30" s="19">
        <v>1.0001</v>
      </c>
      <c r="Q30" s="19">
        <v>0.99990000000000001</v>
      </c>
      <c r="R30" s="19">
        <v>0.99990000000000001</v>
      </c>
      <c r="S30"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59</v>
      </c>
    </row>
    <row r="6" spans="1:26" ht="42" customHeight="1">
      <c r="A6" s="42" t="s">
        <v>158</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175</v>
      </c>
      <c r="C13" s="13">
        <v>78</v>
      </c>
      <c r="D13" s="12">
        <v>97</v>
      </c>
      <c r="E13" s="13">
        <v>17</v>
      </c>
      <c r="F13" s="13">
        <v>30</v>
      </c>
      <c r="G13" s="13">
        <v>29</v>
      </c>
      <c r="H13" s="13">
        <v>29</v>
      </c>
      <c r="I13" s="13">
        <v>22</v>
      </c>
      <c r="J13" s="12">
        <v>47</v>
      </c>
      <c r="K13" s="13">
        <v>33</v>
      </c>
      <c r="L13" s="13">
        <v>30</v>
      </c>
      <c r="M13" s="13">
        <v>30</v>
      </c>
      <c r="N13" s="13">
        <v>46</v>
      </c>
      <c r="O13" s="12">
        <v>37</v>
      </c>
      <c r="P13" s="13">
        <v>85</v>
      </c>
      <c r="Q13" s="13">
        <v>30</v>
      </c>
      <c r="R13" s="13">
        <v>6</v>
      </c>
      <c r="S13" s="12">
        <v>9</v>
      </c>
    </row>
    <row r="14" spans="1:26">
      <c r="A14" s="4" t="s">
        <v>117</v>
      </c>
      <c r="B14" s="14">
        <v>0.1134</v>
      </c>
      <c r="C14" s="15">
        <v>9.9900000000000003E-2</v>
      </c>
      <c r="D14" s="14">
        <v>0.12720000000000001</v>
      </c>
      <c r="E14" s="15">
        <v>0.1048</v>
      </c>
      <c r="F14" s="15">
        <v>0.1205</v>
      </c>
      <c r="G14" s="15">
        <v>0.112</v>
      </c>
      <c r="H14" s="15">
        <v>0.10050000000000001</v>
      </c>
      <c r="I14" s="15">
        <v>9.7000000000000003E-2</v>
      </c>
      <c r="J14" s="14">
        <v>0.13500000000000001</v>
      </c>
      <c r="K14" s="15">
        <v>0.10829999999999999</v>
      </c>
      <c r="L14" s="15">
        <v>0.1182</v>
      </c>
      <c r="M14" s="15">
        <v>9.4799999999999995E-2</v>
      </c>
      <c r="N14" s="15">
        <v>0.1313</v>
      </c>
      <c r="O14" s="14">
        <v>0.1135</v>
      </c>
      <c r="P14" s="15">
        <v>0.1439</v>
      </c>
      <c r="Q14" s="15">
        <v>7.6999999999999999E-2</v>
      </c>
      <c r="R14" s="15">
        <v>5.3800000000000001E-2</v>
      </c>
      <c r="S14" s="14">
        <v>0.1565</v>
      </c>
    </row>
    <row r="15" spans="1:26">
      <c r="A15" s="4" t="s">
        <v>145</v>
      </c>
      <c r="B15" s="12">
        <v>208</v>
      </c>
      <c r="C15" s="13">
        <v>119</v>
      </c>
      <c r="D15" s="12">
        <v>90</v>
      </c>
      <c r="E15" s="13">
        <v>13</v>
      </c>
      <c r="F15" s="13">
        <v>33</v>
      </c>
      <c r="G15" s="13">
        <v>39</v>
      </c>
      <c r="H15" s="13">
        <v>41</v>
      </c>
      <c r="I15" s="13">
        <v>36</v>
      </c>
      <c r="J15" s="12">
        <v>47</v>
      </c>
      <c r="K15" s="13">
        <v>49</v>
      </c>
      <c r="L15" s="13">
        <v>39</v>
      </c>
      <c r="M15" s="13">
        <v>37</v>
      </c>
      <c r="N15" s="13">
        <v>45</v>
      </c>
      <c r="O15" s="12">
        <v>38</v>
      </c>
      <c r="P15" s="13">
        <v>88</v>
      </c>
      <c r="Q15" s="13">
        <v>49</v>
      </c>
      <c r="R15" s="13">
        <v>17</v>
      </c>
      <c r="S15" s="12">
        <v>8</v>
      </c>
    </row>
    <row r="16" spans="1:26">
      <c r="A16" s="4" t="s">
        <v>117</v>
      </c>
      <c r="B16" s="14">
        <v>0.1351</v>
      </c>
      <c r="C16" s="15">
        <v>0.15310000000000001</v>
      </c>
      <c r="D16" s="14">
        <v>0.1169</v>
      </c>
      <c r="E16" s="15">
        <v>7.85E-2</v>
      </c>
      <c r="F16" s="15">
        <v>0.13059999999999999</v>
      </c>
      <c r="G16" s="15">
        <v>0.14729999999999999</v>
      </c>
      <c r="H16" s="15">
        <v>0.1421</v>
      </c>
      <c r="I16" s="15">
        <v>0.1565</v>
      </c>
      <c r="J16" s="14">
        <v>0.1361</v>
      </c>
      <c r="K16" s="15">
        <v>0.16020000000000001</v>
      </c>
      <c r="L16" s="15">
        <v>0.1565</v>
      </c>
      <c r="M16" s="15">
        <v>0.1173</v>
      </c>
      <c r="N16" s="15">
        <v>0.13100000000000001</v>
      </c>
      <c r="O16" s="14">
        <v>0.1166</v>
      </c>
      <c r="P16" s="15">
        <v>0.1487</v>
      </c>
      <c r="Q16" s="15">
        <v>0.1283</v>
      </c>
      <c r="R16" s="15">
        <v>0.16470000000000001</v>
      </c>
      <c r="S16" s="14">
        <v>0.1356</v>
      </c>
    </row>
    <row r="17" spans="1:19">
      <c r="A17" s="4" t="s">
        <v>146</v>
      </c>
      <c r="B17" s="12">
        <v>171</v>
      </c>
      <c r="C17" s="13">
        <v>81</v>
      </c>
      <c r="D17" s="12">
        <v>90</v>
      </c>
      <c r="E17" s="13">
        <v>14</v>
      </c>
      <c r="F17" s="13">
        <v>32</v>
      </c>
      <c r="G17" s="13">
        <v>26</v>
      </c>
      <c r="H17" s="13">
        <v>30</v>
      </c>
      <c r="I17" s="13">
        <v>30</v>
      </c>
      <c r="J17" s="12">
        <v>41</v>
      </c>
      <c r="K17" s="13">
        <v>30</v>
      </c>
      <c r="L17" s="13">
        <v>29</v>
      </c>
      <c r="M17" s="13">
        <v>38</v>
      </c>
      <c r="N17" s="13">
        <v>38</v>
      </c>
      <c r="O17" s="12">
        <v>36</v>
      </c>
      <c r="P17" s="13">
        <v>76</v>
      </c>
      <c r="Q17" s="13">
        <v>38</v>
      </c>
      <c r="R17" s="13">
        <v>13</v>
      </c>
      <c r="S17" s="12">
        <v>5</v>
      </c>
    </row>
    <row r="18" spans="1:19">
      <c r="A18" s="4" t="s">
        <v>117</v>
      </c>
      <c r="B18" s="14">
        <v>0.1108</v>
      </c>
      <c r="C18" s="15">
        <v>0.10390000000000001</v>
      </c>
      <c r="D18" s="14">
        <v>0.1177</v>
      </c>
      <c r="E18" s="15">
        <v>8.2000000000000003E-2</v>
      </c>
      <c r="F18" s="15">
        <v>0.1255</v>
      </c>
      <c r="G18" s="15">
        <v>9.8199999999999996E-2</v>
      </c>
      <c r="H18" s="15">
        <v>0.10390000000000001</v>
      </c>
      <c r="I18" s="15">
        <v>0.12859999999999999</v>
      </c>
      <c r="J18" s="14">
        <v>0.11700000000000001</v>
      </c>
      <c r="K18" s="15">
        <v>9.7600000000000006E-2</v>
      </c>
      <c r="L18" s="15">
        <v>0.1159</v>
      </c>
      <c r="M18" s="15">
        <v>0.1222</v>
      </c>
      <c r="N18" s="15">
        <v>0.1091</v>
      </c>
      <c r="O18" s="14">
        <v>0.11</v>
      </c>
      <c r="P18" s="15">
        <v>0.1275</v>
      </c>
      <c r="Q18" s="15">
        <v>9.8500000000000004E-2</v>
      </c>
      <c r="R18" s="15">
        <v>0.12479999999999999</v>
      </c>
      <c r="S18" s="14">
        <v>8.8099999999999998E-2</v>
      </c>
    </row>
    <row r="19" spans="1:19">
      <c r="A19" s="4" t="s">
        <v>147</v>
      </c>
      <c r="B19" s="12">
        <v>181</v>
      </c>
      <c r="C19" s="13">
        <v>103</v>
      </c>
      <c r="D19" s="12">
        <v>78</v>
      </c>
      <c r="E19" s="13">
        <v>27</v>
      </c>
      <c r="F19" s="13">
        <v>25</v>
      </c>
      <c r="G19" s="13">
        <v>28</v>
      </c>
      <c r="H19" s="13">
        <v>35</v>
      </c>
      <c r="I19" s="13">
        <v>32</v>
      </c>
      <c r="J19" s="12">
        <v>34</v>
      </c>
      <c r="K19" s="13">
        <v>47</v>
      </c>
      <c r="L19" s="13">
        <v>27</v>
      </c>
      <c r="M19" s="13">
        <v>41</v>
      </c>
      <c r="N19" s="13">
        <v>37</v>
      </c>
      <c r="O19" s="12">
        <v>29</v>
      </c>
      <c r="P19" s="13">
        <v>63</v>
      </c>
      <c r="Q19" s="13">
        <v>42</v>
      </c>
      <c r="R19" s="13">
        <v>15</v>
      </c>
      <c r="S19" s="12">
        <v>7</v>
      </c>
    </row>
    <row r="20" spans="1:19">
      <c r="A20" s="4" t="s">
        <v>117</v>
      </c>
      <c r="B20" s="14">
        <v>0.1176</v>
      </c>
      <c r="C20" s="15">
        <v>0.13300000000000001</v>
      </c>
      <c r="D20" s="14">
        <v>0.1019</v>
      </c>
      <c r="E20" s="15">
        <v>0.16120000000000001</v>
      </c>
      <c r="F20" s="15">
        <v>9.8100000000000007E-2</v>
      </c>
      <c r="G20" s="15">
        <v>0.10780000000000001</v>
      </c>
      <c r="H20" s="15">
        <v>0.12429999999999999</v>
      </c>
      <c r="I20" s="15">
        <v>0.13950000000000001</v>
      </c>
      <c r="J20" s="14">
        <v>9.8400000000000001E-2</v>
      </c>
      <c r="K20" s="15">
        <v>0.1525</v>
      </c>
      <c r="L20" s="15">
        <v>0.10979999999999999</v>
      </c>
      <c r="M20" s="15">
        <v>0.1328</v>
      </c>
      <c r="N20" s="15">
        <v>0.1066</v>
      </c>
      <c r="O20" s="14">
        <v>8.7599999999999997E-2</v>
      </c>
      <c r="P20" s="15">
        <v>0.1065</v>
      </c>
      <c r="Q20" s="15">
        <v>0.1082</v>
      </c>
      <c r="R20" s="15">
        <v>0.13769999999999999</v>
      </c>
      <c r="S20" s="14">
        <v>0.12509999999999999</v>
      </c>
    </row>
    <row r="21" spans="1:19">
      <c r="A21" s="4" t="s">
        <v>148</v>
      </c>
      <c r="B21" s="12">
        <v>190</v>
      </c>
      <c r="C21" s="13">
        <v>98</v>
      </c>
      <c r="D21" s="12">
        <v>92</v>
      </c>
      <c r="E21" s="13">
        <v>19</v>
      </c>
      <c r="F21" s="13">
        <v>35</v>
      </c>
      <c r="G21" s="13">
        <v>39</v>
      </c>
      <c r="H21" s="13">
        <v>34</v>
      </c>
      <c r="I21" s="13">
        <v>30</v>
      </c>
      <c r="J21" s="12">
        <v>31</v>
      </c>
      <c r="K21" s="13">
        <v>36</v>
      </c>
      <c r="L21" s="13">
        <v>30</v>
      </c>
      <c r="M21" s="13">
        <v>40</v>
      </c>
      <c r="N21" s="13">
        <v>37</v>
      </c>
      <c r="O21" s="12">
        <v>47</v>
      </c>
      <c r="P21" s="13">
        <v>61</v>
      </c>
      <c r="Q21" s="13">
        <v>54</v>
      </c>
      <c r="R21" s="13">
        <v>14</v>
      </c>
      <c r="S21" s="12">
        <v>7</v>
      </c>
    </row>
    <row r="22" spans="1:19">
      <c r="A22" s="4" t="s">
        <v>117</v>
      </c>
      <c r="B22" s="14">
        <v>0.123</v>
      </c>
      <c r="C22" s="15">
        <v>0.12640000000000001</v>
      </c>
      <c r="D22" s="14">
        <v>0.1195</v>
      </c>
      <c r="E22" s="15">
        <v>0.1174</v>
      </c>
      <c r="F22" s="15">
        <v>0.1404</v>
      </c>
      <c r="G22" s="15">
        <v>0.15010000000000001</v>
      </c>
      <c r="H22" s="15">
        <v>0.1191</v>
      </c>
      <c r="I22" s="15">
        <v>0.1323</v>
      </c>
      <c r="J22" s="14">
        <v>8.9599999999999999E-2</v>
      </c>
      <c r="K22" s="15">
        <v>0.11600000000000001</v>
      </c>
      <c r="L22" s="15">
        <v>0.11899999999999999</v>
      </c>
      <c r="M22" s="15">
        <v>0.1293</v>
      </c>
      <c r="N22" s="15">
        <v>0.10539999999999999</v>
      </c>
      <c r="O22" s="14">
        <v>0.14499999999999999</v>
      </c>
      <c r="P22" s="15">
        <v>0.10290000000000001</v>
      </c>
      <c r="Q22" s="15">
        <v>0.14050000000000001</v>
      </c>
      <c r="R22" s="15">
        <v>0.13150000000000001</v>
      </c>
      <c r="S22" s="14">
        <v>0.1217</v>
      </c>
    </row>
    <row r="23" spans="1:19">
      <c r="A23" s="4" t="s">
        <v>149</v>
      </c>
      <c r="B23" s="12">
        <v>208</v>
      </c>
      <c r="C23" s="13">
        <v>98</v>
      </c>
      <c r="D23" s="12">
        <v>111</v>
      </c>
      <c r="E23" s="13">
        <v>20</v>
      </c>
      <c r="F23" s="13">
        <v>30</v>
      </c>
      <c r="G23" s="13">
        <v>39</v>
      </c>
      <c r="H23" s="13">
        <v>39</v>
      </c>
      <c r="I23" s="13">
        <v>25</v>
      </c>
      <c r="J23" s="12">
        <v>55</v>
      </c>
      <c r="K23" s="13">
        <v>41</v>
      </c>
      <c r="L23" s="13">
        <v>32</v>
      </c>
      <c r="M23" s="13">
        <v>44</v>
      </c>
      <c r="N23" s="13">
        <v>39</v>
      </c>
      <c r="O23" s="12">
        <v>52</v>
      </c>
      <c r="P23" s="13">
        <v>79</v>
      </c>
      <c r="Q23" s="13">
        <v>61</v>
      </c>
      <c r="R23" s="13">
        <v>13</v>
      </c>
      <c r="S23" s="12">
        <v>7</v>
      </c>
    </row>
    <row r="24" spans="1:19">
      <c r="A24" s="4" t="s">
        <v>117</v>
      </c>
      <c r="B24" s="14">
        <v>0.13489999999999999</v>
      </c>
      <c r="C24" s="15">
        <v>0.1255</v>
      </c>
      <c r="D24" s="14">
        <v>0.1444</v>
      </c>
      <c r="E24" s="15">
        <v>0.1237</v>
      </c>
      <c r="F24" s="15">
        <v>0.1177</v>
      </c>
      <c r="G24" s="15">
        <v>0.14929999999999999</v>
      </c>
      <c r="H24" s="15">
        <v>0.13589999999999999</v>
      </c>
      <c r="I24" s="15">
        <v>0.1094</v>
      </c>
      <c r="J24" s="14">
        <v>0.15770000000000001</v>
      </c>
      <c r="K24" s="15">
        <v>0.13189999999999999</v>
      </c>
      <c r="L24" s="15">
        <v>0.1295</v>
      </c>
      <c r="M24" s="15">
        <v>0.14000000000000001</v>
      </c>
      <c r="N24" s="15">
        <v>0.1134</v>
      </c>
      <c r="O24" s="14">
        <v>0.15970000000000001</v>
      </c>
      <c r="P24" s="15">
        <v>0.1331</v>
      </c>
      <c r="Q24" s="15">
        <v>0.1575</v>
      </c>
      <c r="R24" s="15">
        <v>0.12280000000000001</v>
      </c>
      <c r="S24" s="14">
        <v>0.1308</v>
      </c>
    </row>
    <row r="25" spans="1:19">
      <c r="A25" s="4" t="s">
        <v>150</v>
      </c>
      <c r="B25" s="12">
        <v>205</v>
      </c>
      <c r="C25" s="13">
        <v>96</v>
      </c>
      <c r="D25" s="12">
        <v>109</v>
      </c>
      <c r="E25" s="13">
        <v>25</v>
      </c>
      <c r="F25" s="13">
        <v>31</v>
      </c>
      <c r="G25" s="13">
        <v>27</v>
      </c>
      <c r="H25" s="13">
        <v>43</v>
      </c>
      <c r="I25" s="13">
        <v>27</v>
      </c>
      <c r="J25" s="12">
        <v>53</v>
      </c>
      <c r="K25" s="13">
        <v>37</v>
      </c>
      <c r="L25" s="13">
        <v>32</v>
      </c>
      <c r="M25" s="13">
        <v>42</v>
      </c>
      <c r="N25" s="13">
        <v>47</v>
      </c>
      <c r="O25" s="12">
        <v>47</v>
      </c>
      <c r="P25" s="13">
        <v>76</v>
      </c>
      <c r="Q25" s="13">
        <v>48</v>
      </c>
      <c r="R25" s="13">
        <v>16</v>
      </c>
      <c r="S25" s="12">
        <v>8</v>
      </c>
    </row>
    <row r="26" spans="1:19">
      <c r="A26" s="4" t="s">
        <v>117</v>
      </c>
      <c r="B26" s="14">
        <v>0.13270000000000001</v>
      </c>
      <c r="C26" s="15">
        <v>0.1234</v>
      </c>
      <c r="D26" s="14">
        <v>0.1421</v>
      </c>
      <c r="E26" s="15">
        <v>0.15040000000000001</v>
      </c>
      <c r="F26" s="15">
        <v>0.12230000000000001</v>
      </c>
      <c r="G26" s="15">
        <v>0.1016</v>
      </c>
      <c r="H26" s="15">
        <v>0.15029999999999999</v>
      </c>
      <c r="I26" s="15">
        <v>0.1158</v>
      </c>
      <c r="J26" s="14">
        <v>0.15179999999999999</v>
      </c>
      <c r="K26" s="15">
        <v>0.11940000000000001</v>
      </c>
      <c r="L26" s="15">
        <v>0.1288</v>
      </c>
      <c r="M26" s="15">
        <v>0.13320000000000001</v>
      </c>
      <c r="N26" s="15">
        <v>0.13619999999999999</v>
      </c>
      <c r="O26" s="14">
        <v>0.1439</v>
      </c>
      <c r="P26" s="15">
        <v>0.1283</v>
      </c>
      <c r="Q26" s="15">
        <v>0.1244</v>
      </c>
      <c r="R26" s="15">
        <v>0.1545</v>
      </c>
      <c r="S26" s="14">
        <v>0.14199999999999999</v>
      </c>
    </row>
    <row r="27" spans="1:19">
      <c r="A27" s="4" t="s">
        <v>151</v>
      </c>
      <c r="B27" s="12">
        <v>205</v>
      </c>
      <c r="C27" s="13">
        <v>105</v>
      </c>
      <c r="D27" s="12">
        <v>100</v>
      </c>
      <c r="E27" s="13">
        <v>30</v>
      </c>
      <c r="F27" s="13">
        <v>37</v>
      </c>
      <c r="G27" s="13">
        <v>35</v>
      </c>
      <c r="H27" s="13">
        <v>35</v>
      </c>
      <c r="I27" s="13">
        <v>28</v>
      </c>
      <c r="J27" s="12">
        <v>40</v>
      </c>
      <c r="K27" s="13">
        <v>35</v>
      </c>
      <c r="L27" s="13">
        <v>31</v>
      </c>
      <c r="M27" s="13">
        <v>41</v>
      </c>
      <c r="N27" s="13">
        <v>58</v>
      </c>
      <c r="O27" s="12">
        <v>40</v>
      </c>
      <c r="P27" s="13">
        <v>65</v>
      </c>
      <c r="Q27" s="13">
        <v>64</v>
      </c>
      <c r="R27" s="13">
        <v>12</v>
      </c>
      <c r="S27" s="12">
        <v>6</v>
      </c>
    </row>
    <row r="28" spans="1:19">
      <c r="A28" s="8" t="s">
        <v>117</v>
      </c>
      <c r="B28" s="16">
        <v>0.1326</v>
      </c>
      <c r="C28" s="17">
        <v>0.1348</v>
      </c>
      <c r="D28" s="16">
        <v>0.1303</v>
      </c>
      <c r="E28" s="17">
        <v>0.18210000000000001</v>
      </c>
      <c r="F28" s="17">
        <v>0.14499999999999999</v>
      </c>
      <c r="G28" s="17">
        <v>0.13370000000000001</v>
      </c>
      <c r="H28" s="17">
        <v>0.1239</v>
      </c>
      <c r="I28" s="17">
        <v>0.1208</v>
      </c>
      <c r="J28" s="16">
        <v>0.1143</v>
      </c>
      <c r="K28" s="17">
        <v>0.11409999999999999</v>
      </c>
      <c r="L28" s="17">
        <v>0.12230000000000001</v>
      </c>
      <c r="M28" s="17">
        <v>0.13039999999999999</v>
      </c>
      <c r="N28" s="17">
        <v>0.16689999999999999</v>
      </c>
      <c r="O28" s="16">
        <v>0.1236</v>
      </c>
      <c r="P28" s="17">
        <v>0.1091</v>
      </c>
      <c r="Q28" s="17">
        <v>0.1656</v>
      </c>
      <c r="R28" s="17">
        <v>0.11020000000000001</v>
      </c>
      <c r="S28" s="16">
        <v>0.10009999999999999</v>
      </c>
    </row>
    <row r="29" spans="1:19">
      <c r="A29" s="4" t="s">
        <v>120</v>
      </c>
      <c r="B29" s="12">
        <v>1543</v>
      </c>
      <c r="C29" s="13">
        <v>777</v>
      </c>
      <c r="D29" s="12">
        <v>766</v>
      </c>
      <c r="E29" s="13">
        <v>165</v>
      </c>
      <c r="F29" s="13">
        <v>252</v>
      </c>
      <c r="G29" s="13">
        <v>262</v>
      </c>
      <c r="H29" s="13">
        <v>285</v>
      </c>
      <c r="I29" s="13">
        <v>230</v>
      </c>
      <c r="J29" s="12">
        <v>349</v>
      </c>
      <c r="K29" s="13">
        <v>308</v>
      </c>
      <c r="L29" s="13">
        <v>250</v>
      </c>
      <c r="M29" s="13">
        <v>312</v>
      </c>
      <c r="N29" s="13">
        <v>347</v>
      </c>
      <c r="O29" s="12">
        <v>327</v>
      </c>
      <c r="P29" s="13">
        <v>594</v>
      </c>
      <c r="Q29" s="13">
        <v>386</v>
      </c>
      <c r="R29" s="13">
        <v>106</v>
      </c>
      <c r="S29" s="12">
        <v>56</v>
      </c>
    </row>
    <row r="30" spans="1:19">
      <c r="A30" s="8" t="s">
        <v>117</v>
      </c>
      <c r="B30" s="18">
        <v>1.0001</v>
      </c>
      <c r="C30" s="19">
        <v>1</v>
      </c>
      <c r="D30" s="18">
        <v>1</v>
      </c>
      <c r="E30" s="19">
        <v>1.0001</v>
      </c>
      <c r="F30" s="19">
        <v>1.0001</v>
      </c>
      <c r="G30" s="19">
        <v>1</v>
      </c>
      <c r="H30" s="19">
        <v>1</v>
      </c>
      <c r="I30" s="19">
        <v>0.99990000000000001</v>
      </c>
      <c r="J30" s="18">
        <v>0.99990000000000001</v>
      </c>
      <c r="K30" s="19">
        <v>1</v>
      </c>
      <c r="L30" s="19">
        <v>1</v>
      </c>
      <c r="M30" s="19">
        <v>1</v>
      </c>
      <c r="N30" s="19">
        <v>0.99990000000000001</v>
      </c>
      <c r="O30" s="18">
        <v>0.99990000000000001</v>
      </c>
      <c r="P30" s="19">
        <v>1</v>
      </c>
      <c r="Q30" s="19">
        <v>1</v>
      </c>
      <c r="R30" s="19">
        <v>1</v>
      </c>
      <c r="S30"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3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61</v>
      </c>
    </row>
    <row r="6" spans="1:26" ht="42" customHeight="1">
      <c r="A6" s="42" t="s">
        <v>159</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778</v>
      </c>
      <c r="D12" s="10">
        <v>767</v>
      </c>
      <c r="E12" s="11">
        <v>165</v>
      </c>
      <c r="F12" s="11">
        <v>253</v>
      </c>
      <c r="G12" s="11">
        <v>262</v>
      </c>
      <c r="H12" s="11">
        <v>286</v>
      </c>
      <c r="I12" s="11">
        <v>230</v>
      </c>
      <c r="J12" s="10">
        <v>348</v>
      </c>
      <c r="K12" s="11">
        <v>308</v>
      </c>
      <c r="L12" s="11">
        <v>250</v>
      </c>
      <c r="M12" s="11">
        <v>313</v>
      </c>
      <c r="N12" s="11">
        <v>347</v>
      </c>
      <c r="O12" s="10">
        <v>326</v>
      </c>
      <c r="P12" s="11">
        <v>593</v>
      </c>
      <c r="Q12" s="11">
        <v>386</v>
      </c>
      <c r="R12" s="11">
        <v>106</v>
      </c>
      <c r="S12" s="10">
        <v>57</v>
      </c>
    </row>
    <row r="13" spans="1:26" ht="38.25">
      <c r="A13" s="4" t="s">
        <v>160</v>
      </c>
      <c r="B13" s="12">
        <v>340</v>
      </c>
      <c r="C13" s="13">
        <v>193</v>
      </c>
      <c r="D13" s="12">
        <v>147</v>
      </c>
      <c r="E13" s="13">
        <v>26</v>
      </c>
      <c r="F13" s="13">
        <v>50</v>
      </c>
      <c r="G13" s="13">
        <v>50</v>
      </c>
      <c r="H13" s="13">
        <v>73</v>
      </c>
      <c r="I13" s="13">
        <v>63</v>
      </c>
      <c r="J13" s="12">
        <v>79</v>
      </c>
      <c r="K13" s="13">
        <v>73</v>
      </c>
      <c r="L13" s="13">
        <v>52</v>
      </c>
      <c r="M13" s="13">
        <v>64</v>
      </c>
      <c r="N13" s="13">
        <v>81</v>
      </c>
      <c r="O13" s="12">
        <v>71</v>
      </c>
      <c r="P13" s="13">
        <v>130</v>
      </c>
      <c r="Q13" s="13">
        <v>89</v>
      </c>
      <c r="R13" s="13">
        <v>34</v>
      </c>
      <c r="S13" s="12">
        <v>18</v>
      </c>
    </row>
    <row r="14" spans="1:26">
      <c r="A14" s="4" t="s">
        <v>117</v>
      </c>
      <c r="B14" s="14">
        <v>0.22059999999999999</v>
      </c>
      <c r="C14" s="15">
        <v>0.24840000000000001</v>
      </c>
      <c r="D14" s="14">
        <v>0.19189999999999999</v>
      </c>
      <c r="E14" s="15">
        <v>0.15759999999999999</v>
      </c>
      <c r="F14" s="15">
        <v>0.1976</v>
      </c>
      <c r="G14" s="15">
        <v>0.19159999999999999</v>
      </c>
      <c r="H14" s="15">
        <v>0.25700000000000001</v>
      </c>
      <c r="I14" s="15">
        <v>0.27510000000000001</v>
      </c>
      <c r="J14" s="14">
        <v>0.22639999999999999</v>
      </c>
      <c r="K14" s="15">
        <v>0.23780000000000001</v>
      </c>
      <c r="L14" s="15">
        <v>0.20799999999999999</v>
      </c>
      <c r="M14" s="15">
        <v>0.20580000000000001</v>
      </c>
      <c r="N14" s="15">
        <v>0.2341</v>
      </c>
      <c r="O14" s="14">
        <v>0.21779999999999999</v>
      </c>
      <c r="P14" s="15">
        <v>0.21920000000000001</v>
      </c>
      <c r="Q14" s="15">
        <v>0.23180000000000001</v>
      </c>
      <c r="R14" s="15">
        <v>0.31780000000000003</v>
      </c>
      <c r="S14" s="14">
        <v>0.31580000000000003</v>
      </c>
    </row>
    <row r="15" spans="1:26" ht="51">
      <c r="A15" s="4" t="s">
        <v>161</v>
      </c>
      <c r="B15" s="12">
        <v>123</v>
      </c>
      <c r="C15" s="13">
        <v>61</v>
      </c>
      <c r="D15" s="12">
        <v>62</v>
      </c>
      <c r="E15" s="13">
        <v>16</v>
      </c>
      <c r="F15" s="13">
        <v>20</v>
      </c>
      <c r="G15" s="13">
        <v>22</v>
      </c>
      <c r="H15" s="13">
        <v>20</v>
      </c>
      <c r="I15" s="13">
        <v>20</v>
      </c>
      <c r="J15" s="12">
        <v>26</v>
      </c>
      <c r="K15" s="13">
        <v>29</v>
      </c>
      <c r="L15" s="13">
        <v>19</v>
      </c>
      <c r="M15" s="13">
        <v>34</v>
      </c>
      <c r="N15" s="13">
        <v>14</v>
      </c>
      <c r="O15" s="12">
        <v>27</v>
      </c>
      <c r="P15" s="13">
        <v>49</v>
      </c>
      <c r="Q15" s="13">
        <v>27</v>
      </c>
      <c r="R15" s="13">
        <v>16</v>
      </c>
      <c r="S15" s="12">
        <v>3</v>
      </c>
    </row>
    <row r="16" spans="1:26">
      <c r="A16" s="4" t="s">
        <v>117</v>
      </c>
      <c r="B16" s="14">
        <v>7.9799999999999996E-2</v>
      </c>
      <c r="C16" s="15">
        <v>7.85E-2</v>
      </c>
      <c r="D16" s="14">
        <v>8.1000000000000003E-2</v>
      </c>
      <c r="E16" s="15">
        <v>9.7000000000000003E-2</v>
      </c>
      <c r="F16" s="15">
        <v>7.9399999999999998E-2</v>
      </c>
      <c r="G16" s="15">
        <v>8.4000000000000005E-2</v>
      </c>
      <c r="H16" s="15">
        <v>7.0400000000000004E-2</v>
      </c>
      <c r="I16" s="15">
        <v>8.6599999999999996E-2</v>
      </c>
      <c r="J16" s="14">
        <v>7.4499999999999997E-2</v>
      </c>
      <c r="K16" s="15">
        <v>9.4200000000000006E-2</v>
      </c>
      <c r="L16" s="15">
        <v>7.5399999999999995E-2</v>
      </c>
      <c r="M16" s="15">
        <v>0.109</v>
      </c>
      <c r="N16" s="15">
        <v>4.0300000000000002E-2</v>
      </c>
      <c r="O16" s="14">
        <v>8.3099999999999993E-2</v>
      </c>
      <c r="P16" s="15">
        <v>8.2500000000000004E-2</v>
      </c>
      <c r="Q16" s="15">
        <v>7.0099999999999996E-2</v>
      </c>
      <c r="R16" s="15">
        <v>0.15090000000000001</v>
      </c>
      <c r="S16" s="14">
        <v>5.5599999999999997E-2</v>
      </c>
    </row>
    <row r="17" spans="1:19" ht="38.25">
      <c r="A17" s="4" t="s">
        <v>162</v>
      </c>
      <c r="B17" s="12">
        <v>359</v>
      </c>
      <c r="C17" s="13">
        <v>198</v>
      </c>
      <c r="D17" s="12">
        <v>161</v>
      </c>
      <c r="E17" s="13">
        <v>42</v>
      </c>
      <c r="F17" s="13">
        <v>56</v>
      </c>
      <c r="G17" s="13">
        <v>64</v>
      </c>
      <c r="H17" s="13">
        <v>75</v>
      </c>
      <c r="I17" s="13">
        <v>47</v>
      </c>
      <c r="J17" s="12">
        <v>75</v>
      </c>
      <c r="K17" s="13">
        <v>58</v>
      </c>
      <c r="L17" s="13">
        <v>59</v>
      </c>
      <c r="M17" s="13">
        <v>77</v>
      </c>
      <c r="N17" s="13">
        <v>85</v>
      </c>
      <c r="O17" s="12">
        <v>79</v>
      </c>
      <c r="P17" s="13">
        <v>111</v>
      </c>
      <c r="Q17" s="13">
        <v>119</v>
      </c>
      <c r="R17" s="13">
        <v>23</v>
      </c>
      <c r="S17" s="12">
        <v>8</v>
      </c>
    </row>
    <row r="18" spans="1:19">
      <c r="A18" s="4" t="s">
        <v>117</v>
      </c>
      <c r="B18" s="14">
        <v>0.23250000000000001</v>
      </c>
      <c r="C18" s="15">
        <v>0.25480000000000003</v>
      </c>
      <c r="D18" s="14">
        <v>0.21049999999999999</v>
      </c>
      <c r="E18" s="15">
        <v>0.25609999999999999</v>
      </c>
      <c r="F18" s="15">
        <v>0.22220000000000001</v>
      </c>
      <c r="G18" s="15">
        <v>0.2462</v>
      </c>
      <c r="H18" s="15">
        <v>0.26219999999999999</v>
      </c>
      <c r="I18" s="15">
        <v>0.20430000000000001</v>
      </c>
      <c r="J18" s="14">
        <v>0.21490000000000001</v>
      </c>
      <c r="K18" s="15">
        <v>0.1883</v>
      </c>
      <c r="L18" s="15">
        <v>0.2369</v>
      </c>
      <c r="M18" s="15">
        <v>0.24759999999999999</v>
      </c>
      <c r="N18" s="15">
        <v>0.24429999999999999</v>
      </c>
      <c r="O18" s="14">
        <v>0.24229999999999999</v>
      </c>
      <c r="P18" s="15">
        <v>0.18720000000000001</v>
      </c>
      <c r="Q18" s="15">
        <v>0.30909999999999999</v>
      </c>
      <c r="R18" s="15">
        <v>0.215</v>
      </c>
      <c r="S18" s="14">
        <v>0.14549999999999999</v>
      </c>
    </row>
    <row r="19" spans="1:19" ht="38.25">
      <c r="A19" s="4" t="s">
        <v>163</v>
      </c>
      <c r="B19" s="12">
        <v>155</v>
      </c>
      <c r="C19" s="13">
        <v>61</v>
      </c>
      <c r="D19" s="12">
        <v>94</v>
      </c>
      <c r="E19" s="13">
        <v>9</v>
      </c>
      <c r="F19" s="13">
        <v>23</v>
      </c>
      <c r="G19" s="13">
        <v>29</v>
      </c>
      <c r="H19" s="13">
        <v>25</v>
      </c>
      <c r="I19" s="13">
        <v>23</v>
      </c>
      <c r="J19" s="12">
        <v>46</v>
      </c>
      <c r="K19" s="13">
        <v>37</v>
      </c>
      <c r="L19" s="13">
        <v>26</v>
      </c>
      <c r="M19" s="13">
        <v>31</v>
      </c>
      <c r="N19" s="13">
        <v>28</v>
      </c>
      <c r="O19" s="12">
        <v>33</v>
      </c>
      <c r="P19" s="13">
        <v>72</v>
      </c>
      <c r="Q19" s="13">
        <v>34</v>
      </c>
      <c r="R19" s="13">
        <v>7</v>
      </c>
      <c r="S19" s="12">
        <v>5</v>
      </c>
    </row>
    <row r="20" spans="1:19">
      <c r="A20" s="4" t="s">
        <v>117</v>
      </c>
      <c r="B20" s="14">
        <v>0.10050000000000001</v>
      </c>
      <c r="C20" s="15">
        <v>7.85E-2</v>
      </c>
      <c r="D20" s="14">
        <v>0.1226</v>
      </c>
      <c r="E20" s="15">
        <v>5.5199999999999999E-2</v>
      </c>
      <c r="F20" s="15">
        <v>9.0899999999999995E-2</v>
      </c>
      <c r="G20" s="15">
        <v>0.11070000000000001</v>
      </c>
      <c r="H20" s="15">
        <v>8.7999999999999995E-2</v>
      </c>
      <c r="I20" s="15">
        <v>0.1</v>
      </c>
      <c r="J20" s="14">
        <v>0.13220000000000001</v>
      </c>
      <c r="K20" s="15">
        <v>0.1205</v>
      </c>
      <c r="L20" s="15">
        <v>0.104</v>
      </c>
      <c r="M20" s="15">
        <v>9.9400000000000002E-2</v>
      </c>
      <c r="N20" s="15">
        <v>8.09E-2</v>
      </c>
      <c r="O20" s="14">
        <v>0.1009</v>
      </c>
      <c r="P20" s="15">
        <v>0.12139999999999999</v>
      </c>
      <c r="Q20" s="15">
        <v>8.8300000000000003E-2</v>
      </c>
      <c r="R20" s="15">
        <v>6.6699999999999995E-2</v>
      </c>
      <c r="S20" s="14">
        <v>8.9300000000000004E-2</v>
      </c>
    </row>
    <row r="21" spans="1:19" ht="25.5">
      <c r="A21" s="4" t="s">
        <v>164</v>
      </c>
      <c r="B21" s="12">
        <v>92</v>
      </c>
      <c r="C21" s="13">
        <v>45</v>
      </c>
      <c r="D21" s="12">
        <v>47</v>
      </c>
      <c r="E21" s="13">
        <v>18</v>
      </c>
      <c r="F21" s="13">
        <v>18</v>
      </c>
      <c r="G21" s="13">
        <v>17</v>
      </c>
      <c r="H21" s="13">
        <v>19</v>
      </c>
      <c r="I21" s="13">
        <v>11</v>
      </c>
      <c r="J21" s="12">
        <v>9</v>
      </c>
      <c r="K21" s="13">
        <v>22</v>
      </c>
      <c r="L21" s="13">
        <v>15</v>
      </c>
      <c r="M21" s="13">
        <v>15</v>
      </c>
      <c r="N21" s="13">
        <v>26</v>
      </c>
      <c r="O21" s="12">
        <v>15</v>
      </c>
      <c r="P21" s="13">
        <v>31</v>
      </c>
      <c r="Q21" s="13">
        <v>25</v>
      </c>
      <c r="R21" s="13">
        <v>4</v>
      </c>
      <c r="S21" s="12">
        <v>4</v>
      </c>
    </row>
    <row r="22" spans="1:19">
      <c r="A22" s="4" t="s">
        <v>117</v>
      </c>
      <c r="B22" s="14">
        <v>5.96E-2</v>
      </c>
      <c r="C22" s="15">
        <v>5.79E-2</v>
      </c>
      <c r="D22" s="14">
        <v>6.13E-2</v>
      </c>
      <c r="E22" s="15">
        <v>0.1084</v>
      </c>
      <c r="F22" s="15">
        <v>7.1400000000000005E-2</v>
      </c>
      <c r="G22" s="15">
        <v>6.5100000000000005E-2</v>
      </c>
      <c r="H22" s="15">
        <v>6.6900000000000001E-2</v>
      </c>
      <c r="I22" s="15">
        <v>4.8000000000000001E-2</v>
      </c>
      <c r="J22" s="14">
        <v>2.5700000000000001E-2</v>
      </c>
      <c r="K22" s="15">
        <v>7.17E-2</v>
      </c>
      <c r="L22" s="15">
        <v>6.0199999999999997E-2</v>
      </c>
      <c r="M22" s="15">
        <v>4.82E-2</v>
      </c>
      <c r="N22" s="15">
        <v>7.4899999999999994E-2</v>
      </c>
      <c r="O22" s="14">
        <v>4.5900000000000003E-2</v>
      </c>
      <c r="P22" s="15">
        <v>5.2200000000000003E-2</v>
      </c>
      <c r="Q22" s="15">
        <v>6.4799999999999996E-2</v>
      </c>
      <c r="R22" s="15">
        <v>3.7400000000000003E-2</v>
      </c>
      <c r="S22" s="14">
        <v>7.1400000000000005E-2</v>
      </c>
    </row>
    <row r="23" spans="1:19">
      <c r="A23" s="4" t="s">
        <v>165</v>
      </c>
      <c r="B23" s="12">
        <v>89</v>
      </c>
      <c r="C23" s="13">
        <v>41</v>
      </c>
      <c r="D23" s="12">
        <v>48</v>
      </c>
      <c r="E23" s="13">
        <v>14</v>
      </c>
      <c r="F23" s="13">
        <v>17</v>
      </c>
      <c r="G23" s="13">
        <v>17</v>
      </c>
      <c r="H23" s="13">
        <v>17</v>
      </c>
      <c r="I23" s="13">
        <v>11</v>
      </c>
      <c r="J23" s="12">
        <v>13</v>
      </c>
      <c r="K23" s="13">
        <v>23</v>
      </c>
      <c r="L23" s="13">
        <v>13</v>
      </c>
      <c r="M23" s="13">
        <v>20</v>
      </c>
      <c r="N23" s="13">
        <v>14</v>
      </c>
      <c r="O23" s="12">
        <v>19</v>
      </c>
      <c r="P23" s="13">
        <v>23</v>
      </c>
      <c r="Q23" s="13">
        <v>24</v>
      </c>
      <c r="R23" s="13">
        <v>5</v>
      </c>
      <c r="S23" s="12">
        <v>6</v>
      </c>
    </row>
    <row r="24" spans="1:19">
      <c r="A24" s="4" t="s">
        <v>117</v>
      </c>
      <c r="B24" s="14">
        <v>5.7599999999999998E-2</v>
      </c>
      <c r="C24" s="15">
        <v>5.2699999999999997E-2</v>
      </c>
      <c r="D24" s="14">
        <v>6.2700000000000006E-2</v>
      </c>
      <c r="E24" s="15">
        <v>8.48E-2</v>
      </c>
      <c r="F24" s="15">
        <v>6.7199999999999996E-2</v>
      </c>
      <c r="G24" s="15">
        <v>6.5100000000000005E-2</v>
      </c>
      <c r="H24" s="15">
        <v>5.96E-2</v>
      </c>
      <c r="I24" s="15">
        <v>4.7600000000000003E-2</v>
      </c>
      <c r="J24" s="14">
        <v>3.7100000000000001E-2</v>
      </c>
      <c r="K24" s="15">
        <v>7.4399999999999994E-2</v>
      </c>
      <c r="L24" s="15">
        <v>5.1999999999999998E-2</v>
      </c>
      <c r="M24" s="15">
        <v>6.4299999999999996E-2</v>
      </c>
      <c r="N24" s="15">
        <v>4.0300000000000002E-2</v>
      </c>
      <c r="O24" s="14">
        <v>5.8299999999999998E-2</v>
      </c>
      <c r="P24" s="15">
        <v>3.8699999999999998E-2</v>
      </c>
      <c r="Q24" s="15">
        <v>6.2199999999999998E-2</v>
      </c>
      <c r="R24" s="15">
        <v>4.7199999999999999E-2</v>
      </c>
      <c r="S24" s="14">
        <v>0.1071</v>
      </c>
    </row>
    <row r="25" spans="1:19" ht="38.25">
      <c r="A25" s="4" t="s">
        <v>166</v>
      </c>
      <c r="B25" s="12">
        <v>210</v>
      </c>
      <c r="C25" s="13">
        <v>101</v>
      </c>
      <c r="D25" s="12">
        <v>109</v>
      </c>
      <c r="E25" s="13">
        <v>22</v>
      </c>
      <c r="F25" s="13">
        <v>38</v>
      </c>
      <c r="G25" s="13">
        <v>33</v>
      </c>
      <c r="H25" s="13">
        <v>28</v>
      </c>
      <c r="I25" s="13">
        <v>34</v>
      </c>
      <c r="J25" s="12">
        <v>54</v>
      </c>
      <c r="K25" s="13">
        <v>33</v>
      </c>
      <c r="L25" s="13">
        <v>37</v>
      </c>
      <c r="M25" s="13">
        <v>41</v>
      </c>
      <c r="N25" s="13">
        <v>53</v>
      </c>
      <c r="O25" s="12">
        <v>45</v>
      </c>
      <c r="P25" s="13">
        <v>92</v>
      </c>
      <c r="Q25" s="13">
        <v>38</v>
      </c>
      <c r="R25" s="13">
        <v>12</v>
      </c>
      <c r="S25" s="12">
        <v>3</v>
      </c>
    </row>
    <row r="26" spans="1:19">
      <c r="A26" s="4" t="s">
        <v>117</v>
      </c>
      <c r="B26" s="14">
        <v>0.1361</v>
      </c>
      <c r="C26" s="15">
        <v>0.13020000000000001</v>
      </c>
      <c r="D26" s="14">
        <v>0.1421</v>
      </c>
      <c r="E26" s="15">
        <v>0.13500000000000001</v>
      </c>
      <c r="F26" s="15">
        <v>0.15079999999999999</v>
      </c>
      <c r="G26" s="15">
        <v>0.126</v>
      </c>
      <c r="H26" s="15">
        <v>9.8199999999999996E-2</v>
      </c>
      <c r="I26" s="15">
        <v>0.1472</v>
      </c>
      <c r="J26" s="14">
        <v>0.1552</v>
      </c>
      <c r="K26" s="15">
        <v>0.1071</v>
      </c>
      <c r="L26" s="15">
        <v>0.14799999999999999</v>
      </c>
      <c r="M26" s="15">
        <v>0.13139999999999999</v>
      </c>
      <c r="N26" s="15">
        <v>0.1532</v>
      </c>
      <c r="O26" s="14">
        <v>0.13800000000000001</v>
      </c>
      <c r="P26" s="15">
        <v>0.15490000000000001</v>
      </c>
      <c r="Q26" s="15">
        <v>9.8699999999999996E-2</v>
      </c>
      <c r="R26" s="15">
        <v>0.1111</v>
      </c>
      <c r="S26" s="14">
        <v>5.45E-2</v>
      </c>
    </row>
    <row r="27" spans="1:19" ht="51">
      <c r="A27" s="4" t="s">
        <v>167</v>
      </c>
      <c r="B27" s="12">
        <v>175</v>
      </c>
      <c r="C27" s="13">
        <v>78</v>
      </c>
      <c r="D27" s="12">
        <v>97</v>
      </c>
      <c r="E27" s="13">
        <v>17</v>
      </c>
      <c r="F27" s="13">
        <v>30</v>
      </c>
      <c r="G27" s="13">
        <v>29</v>
      </c>
      <c r="H27" s="13">
        <v>29</v>
      </c>
      <c r="I27" s="13">
        <v>22</v>
      </c>
      <c r="J27" s="12">
        <v>47</v>
      </c>
      <c r="K27" s="13">
        <v>33</v>
      </c>
      <c r="L27" s="13">
        <v>30</v>
      </c>
      <c r="M27" s="13">
        <v>30</v>
      </c>
      <c r="N27" s="13">
        <v>46</v>
      </c>
      <c r="O27" s="12">
        <v>37</v>
      </c>
      <c r="P27" s="13">
        <v>85</v>
      </c>
      <c r="Q27" s="13">
        <v>30</v>
      </c>
      <c r="R27" s="13">
        <v>6</v>
      </c>
      <c r="S27" s="12">
        <v>9</v>
      </c>
    </row>
    <row r="28" spans="1:19">
      <c r="A28" s="8" t="s">
        <v>117</v>
      </c>
      <c r="B28" s="16">
        <v>0.1134</v>
      </c>
      <c r="C28" s="17">
        <v>0.1003</v>
      </c>
      <c r="D28" s="16">
        <v>0.1265</v>
      </c>
      <c r="E28" s="17">
        <v>0.10299999999999999</v>
      </c>
      <c r="F28" s="17">
        <v>0.1186</v>
      </c>
      <c r="G28" s="17">
        <v>0.11070000000000001</v>
      </c>
      <c r="H28" s="17">
        <v>0.1014</v>
      </c>
      <c r="I28" s="17">
        <v>9.5699999999999993E-2</v>
      </c>
      <c r="J28" s="16">
        <v>0.1351</v>
      </c>
      <c r="K28" s="17">
        <v>0.1071</v>
      </c>
      <c r="L28" s="17">
        <v>0.12</v>
      </c>
      <c r="M28" s="17">
        <v>9.5799999999999996E-2</v>
      </c>
      <c r="N28" s="17">
        <v>0.1326</v>
      </c>
      <c r="O28" s="16">
        <v>0.1135</v>
      </c>
      <c r="P28" s="17">
        <v>0.14330000000000001</v>
      </c>
      <c r="Q28" s="17">
        <v>7.7700000000000005E-2</v>
      </c>
      <c r="R28" s="17">
        <v>5.6599999999999998E-2</v>
      </c>
      <c r="S28" s="16">
        <v>0.15790000000000001</v>
      </c>
    </row>
    <row r="29" spans="1:19">
      <c r="A29" s="4" t="s">
        <v>120</v>
      </c>
      <c r="B29" s="12">
        <v>1543</v>
      </c>
      <c r="C29" s="13">
        <v>778</v>
      </c>
      <c r="D29" s="12">
        <v>767</v>
      </c>
      <c r="E29" s="13">
        <v>165</v>
      </c>
      <c r="F29" s="13">
        <v>253</v>
      </c>
      <c r="G29" s="13">
        <v>262</v>
      </c>
      <c r="H29" s="13">
        <v>286</v>
      </c>
      <c r="I29" s="13">
        <v>230</v>
      </c>
      <c r="J29" s="12">
        <v>348</v>
      </c>
      <c r="K29" s="13">
        <v>308</v>
      </c>
      <c r="L29" s="13">
        <v>250</v>
      </c>
      <c r="M29" s="13">
        <v>313</v>
      </c>
      <c r="N29" s="13">
        <v>347</v>
      </c>
      <c r="O29" s="12">
        <v>326</v>
      </c>
      <c r="P29" s="13">
        <v>593</v>
      </c>
      <c r="Q29" s="13">
        <v>386</v>
      </c>
      <c r="R29" s="13">
        <v>106</v>
      </c>
      <c r="S29" s="12">
        <v>57</v>
      </c>
    </row>
    <row r="30" spans="1:19">
      <c r="A30" s="8" t="s">
        <v>117</v>
      </c>
      <c r="B30" s="18">
        <v>1</v>
      </c>
      <c r="C30" s="19">
        <v>1.0002</v>
      </c>
      <c r="D30" s="18">
        <v>0.99990000000000001</v>
      </c>
      <c r="E30" s="19">
        <v>0.99990000000000001</v>
      </c>
      <c r="F30" s="19">
        <v>0.99990000000000001</v>
      </c>
      <c r="G30" s="19">
        <v>1.0002</v>
      </c>
      <c r="H30" s="19">
        <v>1.0001</v>
      </c>
      <c r="I30" s="19">
        <v>0.99990000000000001</v>
      </c>
      <c r="J30" s="18">
        <v>1</v>
      </c>
      <c r="K30" s="19">
        <v>0.99990000000000001</v>
      </c>
      <c r="L30" s="19">
        <v>1</v>
      </c>
      <c r="M30" s="19">
        <v>1</v>
      </c>
      <c r="N30" s="19">
        <v>0.99990000000000001</v>
      </c>
      <c r="O30" s="18">
        <v>1.0001</v>
      </c>
      <c r="P30" s="19">
        <v>1</v>
      </c>
      <c r="Q30" s="19">
        <v>0.99990000000000001</v>
      </c>
      <c r="R30" s="19">
        <v>0.99990000000000001</v>
      </c>
      <c r="S30" s="18">
        <v>1.0001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24"/>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64</v>
      </c>
    </row>
    <row r="6" spans="1:26" ht="42" customHeight="1">
      <c r="A6" s="42" t="s">
        <v>168</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169</v>
      </c>
      <c r="B13" s="12">
        <v>192</v>
      </c>
      <c r="C13" s="13">
        <v>103</v>
      </c>
      <c r="D13" s="12">
        <v>89</v>
      </c>
      <c r="E13" s="13">
        <v>14</v>
      </c>
      <c r="F13" s="13">
        <v>17</v>
      </c>
      <c r="G13" s="13">
        <v>36</v>
      </c>
      <c r="H13" s="13">
        <v>32</v>
      </c>
      <c r="I13" s="13">
        <v>36</v>
      </c>
      <c r="J13" s="12">
        <v>58</v>
      </c>
      <c r="K13" s="13">
        <v>46</v>
      </c>
      <c r="L13" s="13">
        <v>45</v>
      </c>
      <c r="M13" s="13">
        <v>28</v>
      </c>
      <c r="N13" s="13">
        <v>45</v>
      </c>
      <c r="O13" s="12">
        <v>27</v>
      </c>
      <c r="P13" s="13">
        <v>100</v>
      </c>
      <c r="Q13" s="13">
        <v>30</v>
      </c>
      <c r="R13" s="13">
        <v>10</v>
      </c>
      <c r="S13" s="12">
        <v>11</v>
      </c>
    </row>
    <row r="14" spans="1:26">
      <c r="A14" s="4" t="s">
        <v>117</v>
      </c>
      <c r="B14" s="14">
        <v>0.1244</v>
      </c>
      <c r="C14" s="15">
        <v>0.13200000000000001</v>
      </c>
      <c r="D14" s="14">
        <v>0.1168</v>
      </c>
      <c r="E14" s="15">
        <v>8.2100000000000006E-2</v>
      </c>
      <c r="F14" s="15">
        <v>6.8199999999999997E-2</v>
      </c>
      <c r="G14" s="15">
        <v>0.1366</v>
      </c>
      <c r="H14" s="15">
        <v>0.11310000000000001</v>
      </c>
      <c r="I14" s="15">
        <v>0.15440000000000001</v>
      </c>
      <c r="J14" s="14">
        <v>0.16550000000000001</v>
      </c>
      <c r="K14" s="15">
        <v>0.1487</v>
      </c>
      <c r="L14" s="15">
        <v>0.18140000000000001</v>
      </c>
      <c r="M14" s="15">
        <v>9.06E-2</v>
      </c>
      <c r="N14" s="15">
        <v>0.13070000000000001</v>
      </c>
      <c r="O14" s="14">
        <v>8.3500000000000005E-2</v>
      </c>
      <c r="P14" s="15">
        <v>0.16830000000000001</v>
      </c>
      <c r="Q14" s="15">
        <v>7.8E-2</v>
      </c>
      <c r="R14" s="15">
        <v>9.5100000000000004E-2</v>
      </c>
      <c r="S14" s="14">
        <v>0.2024</v>
      </c>
    </row>
    <row r="15" spans="1:26">
      <c r="A15" s="4" t="s">
        <v>170</v>
      </c>
      <c r="B15" s="12">
        <v>628</v>
      </c>
      <c r="C15" s="13">
        <v>283</v>
      </c>
      <c r="D15" s="12">
        <v>345</v>
      </c>
      <c r="E15" s="13">
        <v>57</v>
      </c>
      <c r="F15" s="13">
        <v>82</v>
      </c>
      <c r="G15" s="13">
        <v>77</v>
      </c>
      <c r="H15" s="13">
        <v>121</v>
      </c>
      <c r="I15" s="13">
        <v>113</v>
      </c>
      <c r="J15" s="12">
        <v>178</v>
      </c>
      <c r="K15" s="13">
        <v>139</v>
      </c>
      <c r="L15" s="13">
        <v>100</v>
      </c>
      <c r="M15" s="13">
        <v>132</v>
      </c>
      <c r="N15" s="13">
        <v>124</v>
      </c>
      <c r="O15" s="12">
        <v>134</v>
      </c>
      <c r="P15" s="13">
        <v>246</v>
      </c>
      <c r="Q15" s="13">
        <v>182</v>
      </c>
      <c r="R15" s="13">
        <v>47</v>
      </c>
      <c r="S15" s="12">
        <v>22</v>
      </c>
    </row>
    <row r="16" spans="1:26">
      <c r="A16" s="4" t="s">
        <v>117</v>
      </c>
      <c r="B16" s="14">
        <v>0.40679999999999999</v>
      </c>
      <c r="C16" s="15">
        <v>0.36399999999999999</v>
      </c>
      <c r="D16" s="14">
        <v>0.45019999999999999</v>
      </c>
      <c r="E16" s="15">
        <v>0.34770000000000001</v>
      </c>
      <c r="F16" s="15">
        <v>0.32540000000000002</v>
      </c>
      <c r="G16" s="15">
        <v>0.29409999999999997</v>
      </c>
      <c r="H16" s="15">
        <v>0.42259999999999998</v>
      </c>
      <c r="I16" s="15">
        <v>0.4919</v>
      </c>
      <c r="J16" s="14">
        <v>0.50900000000000001</v>
      </c>
      <c r="K16" s="15">
        <v>0.45029999999999998</v>
      </c>
      <c r="L16" s="15">
        <v>0.39789999999999998</v>
      </c>
      <c r="M16" s="15">
        <v>0.42280000000000001</v>
      </c>
      <c r="N16" s="15">
        <v>0.35770000000000002</v>
      </c>
      <c r="O16" s="14">
        <v>0.40949999999999998</v>
      </c>
      <c r="P16" s="15">
        <v>0.41389999999999999</v>
      </c>
      <c r="Q16" s="15">
        <v>0.47210000000000002</v>
      </c>
      <c r="R16" s="15">
        <v>0.4405</v>
      </c>
      <c r="S16" s="14">
        <v>0.40239999999999998</v>
      </c>
    </row>
    <row r="17" spans="1:19">
      <c r="A17" s="4" t="s">
        <v>171</v>
      </c>
      <c r="B17" s="12">
        <v>576</v>
      </c>
      <c r="C17" s="13">
        <v>317</v>
      </c>
      <c r="D17" s="12">
        <v>259</v>
      </c>
      <c r="E17" s="13">
        <v>79</v>
      </c>
      <c r="F17" s="13">
        <v>136</v>
      </c>
      <c r="G17" s="13">
        <v>125</v>
      </c>
      <c r="H17" s="13">
        <v>98</v>
      </c>
      <c r="I17" s="13">
        <v>58</v>
      </c>
      <c r="J17" s="12">
        <v>79</v>
      </c>
      <c r="K17" s="13">
        <v>102</v>
      </c>
      <c r="L17" s="13">
        <v>88</v>
      </c>
      <c r="M17" s="13">
        <v>127</v>
      </c>
      <c r="N17" s="13">
        <v>136</v>
      </c>
      <c r="O17" s="12">
        <v>123</v>
      </c>
      <c r="P17" s="13">
        <v>189</v>
      </c>
      <c r="Q17" s="13">
        <v>146</v>
      </c>
      <c r="R17" s="13">
        <v>42</v>
      </c>
      <c r="S17" s="12">
        <v>19</v>
      </c>
    </row>
    <row r="18" spans="1:19">
      <c r="A18" s="4" t="s">
        <v>117</v>
      </c>
      <c r="B18" s="14">
        <v>0.37319999999999998</v>
      </c>
      <c r="C18" s="15">
        <v>0.4083</v>
      </c>
      <c r="D18" s="14">
        <v>0.33760000000000001</v>
      </c>
      <c r="E18" s="15">
        <v>0.48099999999999998</v>
      </c>
      <c r="F18" s="15">
        <v>0.54059999999999997</v>
      </c>
      <c r="G18" s="15">
        <v>0.47839999999999999</v>
      </c>
      <c r="H18" s="15">
        <v>0.34510000000000002</v>
      </c>
      <c r="I18" s="15">
        <v>0.25180000000000002</v>
      </c>
      <c r="J18" s="14">
        <v>0.22550000000000001</v>
      </c>
      <c r="K18" s="15">
        <v>0.33119999999999999</v>
      </c>
      <c r="L18" s="15">
        <v>0.35199999999999998</v>
      </c>
      <c r="M18" s="15">
        <v>0.4083</v>
      </c>
      <c r="N18" s="15">
        <v>0.39240000000000003</v>
      </c>
      <c r="O18" s="14">
        <v>0.37530000000000002</v>
      </c>
      <c r="P18" s="15">
        <v>0.31819999999999998</v>
      </c>
      <c r="Q18" s="15">
        <v>0.37919999999999998</v>
      </c>
      <c r="R18" s="15">
        <v>0.39660000000000001</v>
      </c>
      <c r="S18" s="14">
        <v>0.34</v>
      </c>
    </row>
    <row r="19" spans="1:19">
      <c r="A19" s="4" t="s">
        <v>172</v>
      </c>
      <c r="B19" s="12">
        <v>23</v>
      </c>
      <c r="C19" s="13">
        <v>12</v>
      </c>
      <c r="D19" s="12">
        <v>12</v>
      </c>
      <c r="E19" s="13">
        <v>8</v>
      </c>
      <c r="F19" s="13">
        <v>5</v>
      </c>
      <c r="G19" s="13">
        <v>5</v>
      </c>
      <c r="H19" s="13">
        <v>3</v>
      </c>
      <c r="I19" s="13">
        <v>1</v>
      </c>
      <c r="J19" s="12">
        <v>2</v>
      </c>
      <c r="K19" s="13">
        <v>6</v>
      </c>
      <c r="L19" s="13">
        <v>3</v>
      </c>
      <c r="M19" s="13">
        <v>2</v>
      </c>
      <c r="N19" s="13">
        <v>3</v>
      </c>
      <c r="O19" s="12">
        <v>9</v>
      </c>
      <c r="P19" s="13">
        <v>4</v>
      </c>
      <c r="Q19" s="13">
        <v>6</v>
      </c>
      <c r="R19" s="13">
        <v>0</v>
      </c>
      <c r="S19" s="12">
        <v>1</v>
      </c>
    </row>
    <row r="20" spans="1:19">
      <c r="A20" s="4" t="s">
        <v>117</v>
      </c>
      <c r="B20" s="14">
        <v>1.52E-2</v>
      </c>
      <c r="C20" s="15">
        <v>1.52E-2</v>
      </c>
      <c r="D20" s="14">
        <v>1.52E-2</v>
      </c>
      <c r="E20" s="15">
        <v>5.0099999999999999E-2</v>
      </c>
      <c r="F20" s="15">
        <v>1.9699999999999999E-2</v>
      </c>
      <c r="G20" s="15">
        <v>1.8700000000000001E-2</v>
      </c>
      <c r="H20" s="15">
        <v>9.7000000000000003E-3</v>
      </c>
      <c r="I20" s="15">
        <v>3.5999999999999999E-3</v>
      </c>
      <c r="J20" s="14">
        <v>4.7999999999999996E-3</v>
      </c>
      <c r="K20" s="15">
        <v>1.9300000000000001E-2</v>
      </c>
      <c r="L20" s="15">
        <v>1.29E-2</v>
      </c>
      <c r="M20" s="15">
        <v>6.4000000000000003E-3</v>
      </c>
      <c r="N20" s="15">
        <v>9.1999999999999998E-3</v>
      </c>
      <c r="O20" s="14">
        <v>2.7699999999999999E-2</v>
      </c>
      <c r="P20" s="15">
        <v>7.1000000000000004E-3</v>
      </c>
      <c r="Q20" s="15">
        <v>1.66E-2</v>
      </c>
      <c r="R20" s="15">
        <v>0</v>
      </c>
      <c r="S20" s="14">
        <v>1.9E-2</v>
      </c>
    </row>
    <row r="21" spans="1:19">
      <c r="A21" s="4" t="s">
        <v>173</v>
      </c>
      <c r="B21" s="12">
        <v>124</v>
      </c>
      <c r="C21" s="13">
        <v>63</v>
      </c>
      <c r="D21" s="12">
        <v>61</v>
      </c>
      <c r="E21" s="13">
        <v>6</v>
      </c>
      <c r="F21" s="13">
        <v>12</v>
      </c>
      <c r="G21" s="13">
        <v>19</v>
      </c>
      <c r="H21" s="13">
        <v>31</v>
      </c>
      <c r="I21" s="13">
        <v>23</v>
      </c>
      <c r="J21" s="12">
        <v>33</v>
      </c>
      <c r="K21" s="13">
        <v>16</v>
      </c>
      <c r="L21" s="13">
        <v>14</v>
      </c>
      <c r="M21" s="13">
        <v>22</v>
      </c>
      <c r="N21" s="13">
        <v>38</v>
      </c>
      <c r="O21" s="12">
        <v>34</v>
      </c>
      <c r="P21" s="13">
        <v>55</v>
      </c>
      <c r="Q21" s="13">
        <v>21</v>
      </c>
      <c r="R21" s="13">
        <v>7</v>
      </c>
      <c r="S21" s="12">
        <v>2</v>
      </c>
    </row>
    <row r="22" spans="1:19">
      <c r="A22" s="8" t="s">
        <v>117</v>
      </c>
      <c r="B22" s="16">
        <v>8.0399999999999999E-2</v>
      </c>
      <c r="C22" s="17">
        <v>8.0500000000000002E-2</v>
      </c>
      <c r="D22" s="16">
        <v>8.0199999999999994E-2</v>
      </c>
      <c r="E22" s="17">
        <v>3.9100000000000003E-2</v>
      </c>
      <c r="F22" s="17">
        <v>4.5999999999999999E-2</v>
      </c>
      <c r="G22" s="17">
        <v>7.2300000000000003E-2</v>
      </c>
      <c r="H22" s="17">
        <v>0.1095</v>
      </c>
      <c r="I22" s="17">
        <v>9.8299999999999998E-2</v>
      </c>
      <c r="J22" s="16">
        <v>9.5299999999999996E-2</v>
      </c>
      <c r="K22" s="17">
        <v>5.04E-2</v>
      </c>
      <c r="L22" s="17">
        <v>5.5800000000000002E-2</v>
      </c>
      <c r="M22" s="17">
        <v>7.1900000000000006E-2</v>
      </c>
      <c r="N22" s="17">
        <v>0.1101</v>
      </c>
      <c r="O22" s="16">
        <v>0.1041</v>
      </c>
      <c r="P22" s="17">
        <v>9.2499999999999999E-2</v>
      </c>
      <c r="Q22" s="17">
        <v>5.3999999999999999E-2</v>
      </c>
      <c r="R22" s="17">
        <v>6.7900000000000002E-2</v>
      </c>
      <c r="S22" s="16">
        <v>3.6200000000000003E-2</v>
      </c>
    </row>
    <row r="23" spans="1:19">
      <c r="A23" s="4" t="s">
        <v>120</v>
      </c>
      <c r="B23" s="12">
        <v>1543</v>
      </c>
      <c r="C23" s="13">
        <v>777</v>
      </c>
      <c r="D23" s="12">
        <v>766</v>
      </c>
      <c r="E23" s="13">
        <v>165</v>
      </c>
      <c r="F23" s="13">
        <v>252</v>
      </c>
      <c r="G23" s="13">
        <v>262</v>
      </c>
      <c r="H23" s="13">
        <v>285</v>
      </c>
      <c r="I23" s="13">
        <v>230</v>
      </c>
      <c r="J23" s="12">
        <v>349</v>
      </c>
      <c r="K23" s="13">
        <v>308</v>
      </c>
      <c r="L23" s="13">
        <v>250</v>
      </c>
      <c r="M23" s="13">
        <v>312</v>
      </c>
      <c r="N23" s="13">
        <v>347</v>
      </c>
      <c r="O23" s="12">
        <v>327</v>
      </c>
      <c r="P23" s="13">
        <v>594</v>
      </c>
      <c r="Q23" s="13">
        <v>386</v>
      </c>
      <c r="R23" s="13">
        <v>106</v>
      </c>
      <c r="S23" s="12">
        <v>56</v>
      </c>
    </row>
    <row r="24" spans="1:19">
      <c r="A24" s="8" t="s">
        <v>117</v>
      </c>
      <c r="B24" s="18">
        <v>1</v>
      </c>
      <c r="C24" s="19">
        <v>1</v>
      </c>
      <c r="D24" s="18">
        <v>1</v>
      </c>
      <c r="E24" s="19">
        <v>1</v>
      </c>
      <c r="F24" s="19">
        <v>0.99990000000000001</v>
      </c>
      <c r="G24" s="19">
        <v>1.0001</v>
      </c>
      <c r="H24" s="19">
        <v>1</v>
      </c>
      <c r="I24" s="19">
        <v>1</v>
      </c>
      <c r="J24" s="18">
        <v>1.0001</v>
      </c>
      <c r="K24" s="19">
        <v>0.99990000000000001</v>
      </c>
      <c r="L24" s="19">
        <v>1</v>
      </c>
      <c r="M24" s="19">
        <v>1</v>
      </c>
      <c r="N24" s="19">
        <v>1.0001</v>
      </c>
      <c r="O24" s="18">
        <v>1.0001</v>
      </c>
      <c r="P24" s="19">
        <v>1</v>
      </c>
      <c r="Q24" s="19">
        <v>0.99990000000000001</v>
      </c>
      <c r="R24" s="19">
        <v>1.0001</v>
      </c>
      <c r="S24"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67</v>
      </c>
    </row>
    <row r="6" spans="1:26" ht="42" customHeight="1">
      <c r="A6" s="42" t="s">
        <v>174</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175</v>
      </c>
      <c r="B13" s="12">
        <v>1019</v>
      </c>
      <c r="C13" s="13">
        <v>490</v>
      </c>
      <c r="D13" s="12">
        <v>528</v>
      </c>
      <c r="E13" s="13">
        <v>102</v>
      </c>
      <c r="F13" s="13">
        <v>185</v>
      </c>
      <c r="G13" s="13">
        <v>188</v>
      </c>
      <c r="H13" s="13">
        <v>187</v>
      </c>
      <c r="I13" s="13">
        <v>135</v>
      </c>
      <c r="J13" s="12">
        <v>222</v>
      </c>
      <c r="K13" s="13">
        <v>200</v>
      </c>
      <c r="L13" s="13">
        <v>161</v>
      </c>
      <c r="M13" s="13">
        <v>208</v>
      </c>
      <c r="N13" s="13">
        <v>220</v>
      </c>
      <c r="O13" s="12">
        <v>229</v>
      </c>
      <c r="P13" s="13">
        <v>392</v>
      </c>
      <c r="Q13" s="13">
        <v>265</v>
      </c>
      <c r="R13" s="13">
        <v>71</v>
      </c>
      <c r="S13" s="12">
        <v>36</v>
      </c>
    </row>
    <row r="14" spans="1:26">
      <c r="A14" s="4" t="s">
        <v>117</v>
      </c>
      <c r="B14" s="14">
        <v>0.66010000000000002</v>
      </c>
      <c r="C14" s="15">
        <v>0.63100000000000001</v>
      </c>
      <c r="D14" s="14">
        <v>0.68959999999999999</v>
      </c>
      <c r="E14" s="15">
        <v>0.61970000000000003</v>
      </c>
      <c r="F14" s="15">
        <v>0.73160000000000003</v>
      </c>
      <c r="G14" s="15">
        <v>0.71730000000000005</v>
      </c>
      <c r="H14" s="15">
        <v>0.65720000000000001</v>
      </c>
      <c r="I14" s="15">
        <v>0.58589999999999998</v>
      </c>
      <c r="J14" s="14">
        <v>0.63600000000000001</v>
      </c>
      <c r="K14" s="15">
        <v>0.65159999999999996</v>
      </c>
      <c r="L14" s="15">
        <v>0.6431</v>
      </c>
      <c r="M14" s="15">
        <v>0.66710000000000003</v>
      </c>
      <c r="N14" s="15">
        <v>0.63529999999999998</v>
      </c>
      <c r="O14" s="14">
        <v>0.70079999999999998</v>
      </c>
      <c r="P14" s="15">
        <v>0.66090000000000004</v>
      </c>
      <c r="Q14" s="15">
        <v>0.68720000000000003</v>
      </c>
      <c r="R14" s="15">
        <v>0.66400000000000003</v>
      </c>
      <c r="S14" s="14">
        <v>0.65249999999999997</v>
      </c>
    </row>
    <row r="15" spans="1:26">
      <c r="A15" s="4" t="s">
        <v>176</v>
      </c>
      <c r="B15" s="12">
        <v>347</v>
      </c>
      <c r="C15" s="13">
        <v>186</v>
      </c>
      <c r="D15" s="12">
        <v>161</v>
      </c>
      <c r="E15" s="13">
        <v>35</v>
      </c>
      <c r="F15" s="13">
        <v>42</v>
      </c>
      <c r="G15" s="13">
        <v>46</v>
      </c>
      <c r="H15" s="13">
        <v>65</v>
      </c>
      <c r="I15" s="13">
        <v>65</v>
      </c>
      <c r="J15" s="12">
        <v>94</v>
      </c>
      <c r="K15" s="13">
        <v>82</v>
      </c>
      <c r="L15" s="13">
        <v>61</v>
      </c>
      <c r="M15" s="13">
        <v>65</v>
      </c>
      <c r="N15" s="13">
        <v>83</v>
      </c>
      <c r="O15" s="12">
        <v>56</v>
      </c>
      <c r="P15" s="13">
        <v>149</v>
      </c>
      <c r="Q15" s="13">
        <v>84</v>
      </c>
      <c r="R15" s="13">
        <v>24</v>
      </c>
      <c r="S15" s="12">
        <v>13</v>
      </c>
    </row>
    <row r="16" spans="1:26">
      <c r="A16" s="4" t="s">
        <v>117</v>
      </c>
      <c r="B16" s="14">
        <v>0.22500000000000001</v>
      </c>
      <c r="C16" s="15">
        <v>0.23949999999999999</v>
      </c>
      <c r="D16" s="14">
        <v>0.2102</v>
      </c>
      <c r="E16" s="15">
        <v>0.215</v>
      </c>
      <c r="F16" s="15">
        <v>0.1656</v>
      </c>
      <c r="G16" s="15">
        <v>0.17449999999999999</v>
      </c>
      <c r="H16" s="15">
        <v>0.22900000000000001</v>
      </c>
      <c r="I16" s="15">
        <v>0.28389999999999999</v>
      </c>
      <c r="J16" s="14">
        <v>0.26829999999999998</v>
      </c>
      <c r="K16" s="15">
        <v>0.26600000000000001</v>
      </c>
      <c r="L16" s="15">
        <v>0.24340000000000001</v>
      </c>
      <c r="M16" s="15">
        <v>0.20780000000000001</v>
      </c>
      <c r="N16" s="15">
        <v>0.2404</v>
      </c>
      <c r="O16" s="14">
        <v>0.1721</v>
      </c>
      <c r="P16" s="15">
        <v>0.25059999999999999</v>
      </c>
      <c r="Q16" s="15">
        <v>0.21820000000000001</v>
      </c>
      <c r="R16" s="15">
        <v>0.22389999999999999</v>
      </c>
      <c r="S16" s="14">
        <v>0.2356</v>
      </c>
    </row>
    <row r="17" spans="1:19">
      <c r="A17" s="4" t="s">
        <v>136</v>
      </c>
      <c r="B17" s="12">
        <v>177</v>
      </c>
      <c r="C17" s="13">
        <v>101</v>
      </c>
      <c r="D17" s="12">
        <v>77</v>
      </c>
      <c r="E17" s="13">
        <v>27</v>
      </c>
      <c r="F17" s="13">
        <v>26</v>
      </c>
      <c r="G17" s="13">
        <v>28</v>
      </c>
      <c r="H17" s="13">
        <v>32</v>
      </c>
      <c r="I17" s="13">
        <v>30</v>
      </c>
      <c r="J17" s="12">
        <v>33</v>
      </c>
      <c r="K17" s="13">
        <v>25</v>
      </c>
      <c r="L17" s="13">
        <v>28</v>
      </c>
      <c r="M17" s="13">
        <v>39</v>
      </c>
      <c r="N17" s="13">
        <v>43</v>
      </c>
      <c r="O17" s="12">
        <v>41</v>
      </c>
      <c r="P17" s="13">
        <v>53</v>
      </c>
      <c r="Q17" s="13">
        <v>37</v>
      </c>
      <c r="R17" s="13">
        <v>12</v>
      </c>
      <c r="S17" s="12">
        <v>6</v>
      </c>
    </row>
    <row r="18" spans="1:19">
      <c r="A18" s="8" t="s">
        <v>117</v>
      </c>
      <c r="B18" s="16">
        <v>0.1149</v>
      </c>
      <c r="C18" s="17">
        <v>0.1295</v>
      </c>
      <c r="D18" s="16">
        <v>0.1002</v>
      </c>
      <c r="E18" s="17">
        <v>0.1653</v>
      </c>
      <c r="F18" s="17">
        <v>0.1028</v>
      </c>
      <c r="G18" s="17">
        <v>0.1082</v>
      </c>
      <c r="H18" s="17">
        <v>0.1139</v>
      </c>
      <c r="I18" s="17">
        <v>0.13009999999999999</v>
      </c>
      <c r="J18" s="16">
        <v>9.5699999999999993E-2</v>
      </c>
      <c r="K18" s="17">
        <v>8.2400000000000001E-2</v>
      </c>
      <c r="L18" s="17">
        <v>0.1135</v>
      </c>
      <c r="M18" s="17">
        <v>0.12509999999999999</v>
      </c>
      <c r="N18" s="17">
        <v>0.12429999999999999</v>
      </c>
      <c r="O18" s="16">
        <v>0.127</v>
      </c>
      <c r="P18" s="17">
        <v>8.8499999999999995E-2</v>
      </c>
      <c r="Q18" s="17">
        <v>9.4700000000000006E-2</v>
      </c>
      <c r="R18" s="17">
        <v>0.11210000000000001</v>
      </c>
      <c r="S18" s="16">
        <v>0.1119</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1</v>
      </c>
      <c r="E20" s="19">
        <v>1</v>
      </c>
      <c r="F20" s="19">
        <v>1</v>
      </c>
      <c r="G20" s="19">
        <v>1</v>
      </c>
      <c r="H20" s="19">
        <v>1.0001</v>
      </c>
      <c r="I20" s="19">
        <v>0.99990000000000001</v>
      </c>
      <c r="J20" s="18">
        <v>1</v>
      </c>
      <c r="K20" s="19">
        <v>1</v>
      </c>
      <c r="L20" s="19">
        <v>1</v>
      </c>
      <c r="M20" s="19">
        <v>1</v>
      </c>
      <c r="N20" s="19">
        <v>1</v>
      </c>
      <c r="O20" s="18">
        <v>0.99990000000000001</v>
      </c>
      <c r="P20" s="19">
        <v>1</v>
      </c>
      <c r="Q20" s="19">
        <v>1.0001</v>
      </c>
      <c r="R20" s="19">
        <v>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70</v>
      </c>
    </row>
    <row r="6" spans="1:26" ht="42" customHeight="1">
      <c r="A6" s="42" t="s">
        <v>177</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175</v>
      </c>
      <c r="B13" s="12">
        <v>516</v>
      </c>
      <c r="C13" s="13">
        <v>271</v>
      </c>
      <c r="D13" s="12">
        <v>245</v>
      </c>
      <c r="E13" s="13">
        <v>67</v>
      </c>
      <c r="F13" s="13">
        <v>116</v>
      </c>
      <c r="G13" s="13">
        <v>111</v>
      </c>
      <c r="H13" s="13">
        <v>89</v>
      </c>
      <c r="I13" s="13">
        <v>53</v>
      </c>
      <c r="J13" s="12">
        <v>80</v>
      </c>
      <c r="K13" s="13">
        <v>117</v>
      </c>
      <c r="L13" s="13">
        <v>85</v>
      </c>
      <c r="M13" s="13">
        <v>88</v>
      </c>
      <c r="N13" s="13">
        <v>122</v>
      </c>
      <c r="O13" s="12">
        <v>104</v>
      </c>
      <c r="P13" s="13">
        <v>180</v>
      </c>
      <c r="Q13" s="13">
        <v>128</v>
      </c>
      <c r="R13" s="13">
        <v>32</v>
      </c>
      <c r="S13" s="12">
        <v>14</v>
      </c>
    </row>
    <row r="14" spans="1:26">
      <c r="A14" s="4" t="s">
        <v>117</v>
      </c>
      <c r="B14" s="14">
        <v>0.33439999999999998</v>
      </c>
      <c r="C14" s="15">
        <v>0.34860000000000002</v>
      </c>
      <c r="D14" s="14">
        <v>0.32</v>
      </c>
      <c r="E14" s="15">
        <v>0.40629999999999999</v>
      </c>
      <c r="F14" s="15">
        <v>0.4582</v>
      </c>
      <c r="G14" s="15">
        <v>0.4254</v>
      </c>
      <c r="H14" s="15">
        <v>0.31319999999999998</v>
      </c>
      <c r="I14" s="15">
        <v>0.22939999999999999</v>
      </c>
      <c r="J14" s="14">
        <v>0.2291</v>
      </c>
      <c r="K14" s="15">
        <v>0.38090000000000002</v>
      </c>
      <c r="L14" s="15">
        <v>0.33810000000000001</v>
      </c>
      <c r="M14" s="15">
        <v>0.28160000000000002</v>
      </c>
      <c r="N14" s="15">
        <v>0.35199999999999998</v>
      </c>
      <c r="O14" s="14">
        <v>0.31940000000000002</v>
      </c>
      <c r="P14" s="15">
        <v>0.3029</v>
      </c>
      <c r="Q14" s="15">
        <v>0.33239999999999997</v>
      </c>
      <c r="R14" s="15">
        <v>0.30020000000000002</v>
      </c>
      <c r="S14" s="14">
        <v>0.24829999999999999</v>
      </c>
    </row>
    <row r="15" spans="1:26">
      <c r="A15" s="4" t="s">
        <v>176</v>
      </c>
      <c r="B15" s="12">
        <v>755</v>
      </c>
      <c r="C15" s="13">
        <v>353</v>
      </c>
      <c r="D15" s="12">
        <v>402</v>
      </c>
      <c r="E15" s="13">
        <v>70</v>
      </c>
      <c r="F15" s="13">
        <v>98</v>
      </c>
      <c r="G15" s="13">
        <v>108</v>
      </c>
      <c r="H15" s="13">
        <v>151</v>
      </c>
      <c r="I15" s="13">
        <v>125</v>
      </c>
      <c r="J15" s="12">
        <v>203</v>
      </c>
      <c r="K15" s="13">
        <v>152</v>
      </c>
      <c r="L15" s="13">
        <v>126</v>
      </c>
      <c r="M15" s="13">
        <v>156</v>
      </c>
      <c r="N15" s="13">
        <v>163</v>
      </c>
      <c r="O15" s="12">
        <v>159</v>
      </c>
      <c r="P15" s="13">
        <v>308</v>
      </c>
      <c r="Q15" s="13">
        <v>203</v>
      </c>
      <c r="R15" s="13">
        <v>59</v>
      </c>
      <c r="S15" s="12">
        <v>32</v>
      </c>
    </row>
    <row r="16" spans="1:26">
      <c r="A16" s="4" t="s">
        <v>117</v>
      </c>
      <c r="B16" s="14">
        <v>0.48930000000000001</v>
      </c>
      <c r="C16" s="15">
        <v>0.45469999999999999</v>
      </c>
      <c r="D16" s="14">
        <v>0.52449999999999997</v>
      </c>
      <c r="E16" s="15">
        <v>0.42299999999999999</v>
      </c>
      <c r="F16" s="15">
        <v>0.39019999999999999</v>
      </c>
      <c r="G16" s="15">
        <v>0.4128</v>
      </c>
      <c r="H16" s="15">
        <v>0.53080000000000005</v>
      </c>
      <c r="I16" s="15">
        <v>0.54279999999999995</v>
      </c>
      <c r="J16" s="14">
        <v>0.5806</v>
      </c>
      <c r="K16" s="15">
        <v>0.49419999999999997</v>
      </c>
      <c r="L16" s="15">
        <v>0.50270000000000004</v>
      </c>
      <c r="M16" s="15">
        <v>0.49880000000000002</v>
      </c>
      <c r="N16" s="15">
        <v>0.46899999999999997</v>
      </c>
      <c r="O16" s="14">
        <v>0.48720000000000002</v>
      </c>
      <c r="P16" s="15">
        <v>0.51839999999999997</v>
      </c>
      <c r="Q16" s="15">
        <v>0.52500000000000002</v>
      </c>
      <c r="R16" s="15">
        <v>0.55989999999999995</v>
      </c>
      <c r="S16" s="14">
        <v>0.57050000000000001</v>
      </c>
    </row>
    <row r="17" spans="1:19">
      <c r="A17" s="4" t="s">
        <v>136</v>
      </c>
      <c r="B17" s="12">
        <v>272</v>
      </c>
      <c r="C17" s="13">
        <v>153</v>
      </c>
      <c r="D17" s="12">
        <v>119</v>
      </c>
      <c r="E17" s="13">
        <v>28</v>
      </c>
      <c r="F17" s="13">
        <v>38</v>
      </c>
      <c r="G17" s="13">
        <v>42</v>
      </c>
      <c r="H17" s="13">
        <v>44</v>
      </c>
      <c r="I17" s="13">
        <v>52</v>
      </c>
      <c r="J17" s="12">
        <v>66</v>
      </c>
      <c r="K17" s="13">
        <v>38</v>
      </c>
      <c r="L17" s="13">
        <v>40</v>
      </c>
      <c r="M17" s="13">
        <v>68</v>
      </c>
      <c r="N17" s="13">
        <v>62</v>
      </c>
      <c r="O17" s="12">
        <v>63</v>
      </c>
      <c r="P17" s="13">
        <v>106</v>
      </c>
      <c r="Q17" s="13">
        <v>55</v>
      </c>
      <c r="R17" s="13">
        <v>15</v>
      </c>
      <c r="S17" s="12">
        <v>10</v>
      </c>
    </row>
    <row r="18" spans="1:19">
      <c r="A18" s="8" t="s">
        <v>117</v>
      </c>
      <c r="B18" s="16">
        <v>0.17630000000000001</v>
      </c>
      <c r="C18" s="17">
        <v>0.19670000000000001</v>
      </c>
      <c r="D18" s="16">
        <v>0.15559999999999999</v>
      </c>
      <c r="E18" s="17">
        <v>0.1706</v>
      </c>
      <c r="F18" s="17">
        <v>0.15160000000000001</v>
      </c>
      <c r="G18" s="17">
        <v>0.1618</v>
      </c>
      <c r="H18" s="17">
        <v>0.15590000000000001</v>
      </c>
      <c r="I18" s="17">
        <v>0.2278</v>
      </c>
      <c r="J18" s="16">
        <v>0.1903</v>
      </c>
      <c r="K18" s="17">
        <v>0.1249</v>
      </c>
      <c r="L18" s="17">
        <v>0.15920000000000001</v>
      </c>
      <c r="M18" s="17">
        <v>0.21959999999999999</v>
      </c>
      <c r="N18" s="17">
        <v>0.17899999999999999</v>
      </c>
      <c r="O18" s="16">
        <v>0.19339999999999999</v>
      </c>
      <c r="P18" s="17">
        <v>0.17879999999999999</v>
      </c>
      <c r="Q18" s="17">
        <v>0.1426</v>
      </c>
      <c r="R18" s="17">
        <v>0.1399</v>
      </c>
      <c r="S18" s="16">
        <v>0.1812</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1.0001</v>
      </c>
      <c r="E20" s="19">
        <v>0.99990000000000001</v>
      </c>
      <c r="F20" s="19">
        <v>1</v>
      </c>
      <c r="G20" s="19">
        <v>1</v>
      </c>
      <c r="H20" s="19">
        <v>0.99990000000000001</v>
      </c>
      <c r="I20" s="19">
        <v>1</v>
      </c>
      <c r="J20" s="18">
        <v>1</v>
      </c>
      <c r="K20" s="19">
        <v>1</v>
      </c>
      <c r="L20" s="19">
        <v>1</v>
      </c>
      <c r="M20" s="19">
        <v>1</v>
      </c>
      <c r="N20" s="19">
        <v>1</v>
      </c>
      <c r="O20" s="18">
        <v>1</v>
      </c>
      <c r="P20" s="19">
        <v>1.0001</v>
      </c>
      <c r="Q20" s="19">
        <v>1</v>
      </c>
      <c r="R20" s="19">
        <v>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73</v>
      </c>
    </row>
    <row r="6" spans="1:26" ht="42" customHeight="1">
      <c r="A6" s="42" t="s">
        <v>178</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175</v>
      </c>
      <c r="B13" s="12">
        <v>1138</v>
      </c>
      <c r="C13" s="13">
        <v>553</v>
      </c>
      <c r="D13" s="12">
        <v>584</v>
      </c>
      <c r="E13" s="13">
        <v>97</v>
      </c>
      <c r="F13" s="13">
        <v>159</v>
      </c>
      <c r="G13" s="13">
        <v>174</v>
      </c>
      <c r="H13" s="13">
        <v>229</v>
      </c>
      <c r="I13" s="13">
        <v>190</v>
      </c>
      <c r="J13" s="12">
        <v>289</v>
      </c>
      <c r="K13" s="13">
        <v>229</v>
      </c>
      <c r="L13" s="13">
        <v>175</v>
      </c>
      <c r="M13" s="13">
        <v>236</v>
      </c>
      <c r="N13" s="13">
        <v>266</v>
      </c>
      <c r="O13" s="12">
        <v>231</v>
      </c>
      <c r="P13" s="13">
        <v>430</v>
      </c>
      <c r="Q13" s="13">
        <v>320</v>
      </c>
      <c r="R13" s="13">
        <v>80</v>
      </c>
      <c r="S13" s="12">
        <v>39</v>
      </c>
    </row>
    <row r="14" spans="1:26">
      <c r="A14" s="4" t="s">
        <v>117</v>
      </c>
      <c r="B14" s="14">
        <v>0.73719999999999997</v>
      </c>
      <c r="C14" s="15">
        <v>0.71189999999999998</v>
      </c>
      <c r="D14" s="14">
        <v>0.76280000000000003</v>
      </c>
      <c r="E14" s="15">
        <v>0.58760000000000001</v>
      </c>
      <c r="F14" s="15">
        <v>0.63149999999999995</v>
      </c>
      <c r="G14" s="15">
        <v>0.66659999999999997</v>
      </c>
      <c r="H14" s="15">
        <v>0.80110000000000003</v>
      </c>
      <c r="I14" s="15">
        <v>0.82420000000000004</v>
      </c>
      <c r="J14" s="14">
        <v>0.8276</v>
      </c>
      <c r="K14" s="15">
        <v>0.74460000000000004</v>
      </c>
      <c r="L14" s="15">
        <v>0.69989999999999997</v>
      </c>
      <c r="M14" s="15">
        <v>0.75819999999999999</v>
      </c>
      <c r="N14" s="15">
        <v>0.76739999999999997</v>
      </c>
      <c r="O14" s="14">
        <v>0.70660000000000001</v>
      </c>
      <c r="P14" s="15">
        <v>0.72489999999999999</v>
      </c>
      <c r="Q14" s="15">
        <v>0.82840000000000003</v>
      </c>
      <c r="R14" s="15">
        <v>0.74890000000000001</v>
      </c>
      <c r="S14" s="14">
        <v>0.69810000000000005</v>
      </c>
    </row>
    <row r="15" spans="1:26">
      <c r="A15" s="4" t="s">
        <v>176</v>
      </c>
      <c r="B15" s="12">
        <v>238</v>
      </c>
      <c r="C15" s="13">
        <v>123</v>
      </c>
      <c r="D15" s="12">
        <v>115</v>
      </c>
      <c r="E15" s="13">
        <v>38</v>
      </c>
      <c r="F15" s="13">
        <v>61</v>
      </c>
      <c r="G15" s="13">
        <v>53</v>
      </c>
      <c r="H15" s="13">
        <v>27</v>
      </c>
      <c r="I15" s="13">
        <v>22</v>
      </c>
      <c r="J15" s="12">
        <v>37</v>
      </c>
      <c r="K15" s="13">
        <v>46</v>
      </c>
      <c r="L15" s="13">
        <v>52</v>
      </c>
      <c r="M15" s="13">
        <v>42</v>
      </c>
      <c r="N15" s="13">
        <v>40</v>
      </c>
      <c r="O15" s="12">
        <v>58</v>
      </c>
      <c r="P15" s="13">
        <v>103</v>
      </c>
      <c r="Q15" s="13">
        <v>41</v>
      </c>
      <c r="R15" s="13">
        <v>19</v>
      </c>
      <c r="S15" s="12">
        <v>12</v>
      </c>
    </row>
    <row r="16" spans="1:26">
      <c r="A16" s="4" t="s">
        <v>117</v>
      </c>
      <c r="B16" s="14">
        <v>0.1542</v>
      </c>
      <c r="C16" s="15">
        <v>0.15890000000000001</v>
      </c>
      <c r="D16" s="14">
        <v>0.14949999999999999</v>
      </c>
      <c r="E16" s="15">
        <v>0.22900000000000001</v>
      </c>
      <c r="F16" s="15">
        <v>0.24079999999999999</v>
      </c>
      <c r="G16" s="15">
        <v>0.20219999999999999</v>
      </c>
      <c r="H16" s="15">
        <v>9.5200000000000007E-2</v>
      </c>
      <c r="I16" s="15">
        <v>9.7299999999999998E-2</v>
      </c>
      <c r="J16" s="14">
        <v>0.10630000000000001</v>
      </c>
      <c r="K16" s="15">
        <v>0.14829999999999999</v>
      </c>
      <c r="L16" s="15">
        <v>0.20899999999999999</v>
      </c>
      <c r="M16" s="15">
        <v>0.1343</v>
      </c>
      <c r="N16" s="15">
        <v>0.1163</v>
      </c>
      <c r="O16" s="14">
        <v>0.17730000000000001</v>
      </c>
      <c r="P16" s="15">
        <v>0.17269999999999999</v>
      </c>
      <c r="Q16" s="15">
        <v>0.1074</v>
      </c>
      <c r="R16" s="15">
        <v>0.18099999999999999</v>
      </c>
      <c r="S16" s="14">
        <v>0.22439999999999999</v>
      </c>
    </row>
    <row r="17" spans="1:19">
      <c r="A17" s="4" t="s">
        <v>136</v>
      </c>
      <c r="B17" s="12">
        <v>167</v>
      </c>
      <c r="C17" s="13">
        <v>100</v>
      </c>
      <c r="D17" s="12">
        <v>67</v>
      </c>
      <c r="E17" s="13">
        <v>30</v>
      </c>
      <c r="F17" s="13">
        <v>32</v>
      </c>
      <c r="G17" s="13">
        <v>34</v>
      </c>
      <c r="H17" s="13">
        <v>30</v>
      </c>
      <c r="I17" s="13">
        <v>18</v>
      </c>
      <c r="J17" s="12">
        <v>23</v>
      </c>
      <c r="K17" s="13">
        <v>33</v>
      </c>
      <c r="L17" s="13">
        <v>23</v>
      </c>
      <c r="M17" s="13">
        <v>34</v>
      </c>
      <c r="N17" s="13">
        <v>40</v>
      </c>
      <c r="O17" s="12">
        <v>38</v>
      </c>
      <c r="P17" s="13">
        <v>61</v>
      </c>
      <c r="Q17" s="13">
        <v>25</v>
      </c>
      <c r="R17" s="13">
        <v>7</v>
      </c>
      <c r="S17" s="12">
        <v>4</v>
      </c>
    </row>
    <row r="18" spans="1:19">
      <c r="A18" s="8" t="s">
        <v>117</v>
      </c>
      <c r="B18" s="16">
        <v>0.1086</v>
      </c>
      <c r="C18" s="17">
        <v>0.12920000000000001</v>
      </c>
      <c r="D18" s="16">
        <v>8.7599999999999997E-2</v>
      </c>
      <c r="E18" s="17">
        <v>0.18340000000000001</v>
      </c>
      <c r="F18" s="17">
        <v>0.12770000000000001</v>
      </c>
      <c r="G18" s="17">
        <v>0.1313</v>
      </c>
      <c r="H18" s="17">
        <v>0.1037</v>
      </c>
      <c r="I18" s="17">
        <v>7.85E-2</v>
      </c>
      <c r="J18" s="16">
        <v>6.6100000000000006E-2</v>
      </c>
      <c r="K18" s="17">
        <v>0.1071</v>
      </c>
      <c r="L18" s="17">
        <v>9.1200000000000003E-2</v>
      </c>
      <c r="M18" s="17">
        <v>0.1075</v>
      </c>
      <c r="N18" s="17">
        <v>0.1163</v>
      </c>
      <c r="O18" s="16">
        <v>0.11609999999999999</v>
      </c>
      <c r="P18" s="17">
        <v>0.1024</v>
      </c>
      <c r="Q18" s="17">
        <v>6.4199999999999993E-2</v>
      </c>
      <c r="R18" s="17">
        <v>7.0099999999999996E-2</v>
      </c>
      <c r="S18" s="16">
        <v>7.7600000000000002E-2</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0.99990000000000001</v>
      </c>
      <c r="E20" s="19">
        <v>1</v>
      </c>
      <c r="F20" s="19">
        <v>1</v>
      </c>
      <c r="G20" s="19">
        <v>1.0001</v>
      </c>
      <c r="H20" s="19">
        <v>1</v>
      </c>
      <c r="I20" s="19">
        <v>1</v>
      </c>
      <c r="J20" s="18">
        <v>1</v>
      </c>
      <c r="K20" s="19">
        <v>1</v>
      </c>
      <c r="L20" s="19">
        <v>1.0001</v>
      </c>
      <c r="M20" s="19">
        <v>1</v>
      </c>
      <c r="N20" s="19">
        <v>1</v>
      </c>
      <c r="O20" s="18">
        <v>1</v>
      </c>
      <c r="P20" s="19">
        <v>1</v>
      </c>
      <c r="Q20" s="19">
        <v>1</v>
      </c>
      <c r="R20" s="19">
        <v>1</v>
      </c>
      <c r="S20" s="18">
        <v>1.0001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76</v>
      </c>
    </row>
    <row r="6" spans="1:26" ht="42" customHeight="1">
      <c r="A6" s="42" t="s">
        <v>179</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175</v>
      </c>
      <c r="B13" s="12">
        <v>936</v>
      </c>
      <c r="C13" s="13">
        <v>460</v>
      </c>
      <c r="D13" s="12">
        <v>476</v>
      </c>
      <c r="E13" s="13">
        <v>93</v>
      </c>
      <c r="F13" s="13">
        <v>141</v>
      </c>
      <c r="G13" s="13">
        <v>158</v>
      </c>
      <c r="H13" s="13">
        <v>184</v>
      </c>
      <c r="I13" s="13">
        <v>140</v>
      </c>
      <c r="J13" s="12">
        <v>219</v>
      </c>
      <c r="K13" s="13">
        <v>187</v>
      </c>
      <c r="L13" s="13">
        <v>158</v>
      </c>
      <c r="M13" s="13">
        <v>179</v>
      </c>
      <c r="N13" s="13">
        <v>202</v>
      </c>
      <c r="O13" s="12">
        <v>210</v>
      </c>
      <c r="P13" s="13">
        <v>372</v>
      </c>
      <c r="Q13" s="13">
        <v>242</v>
      </c>
      <c r="R13" s="13">
        <v>72</v>
      </c>
      <c r="S13" s="12">
        <v>31</v>
      </c>
    </row>
    <row r="14" spans="1:26">
      <c r="A14" s="4" t="s">
        <v>117</v>
      </c>
      <c r="B14" s="14">
        <v>0.60660000000000003</v>
      </c>
      <c r="C14" s="15">
        <v>0.59230000000000005</v>
      </c>
      <c r="D14" s="14">
        <v>0.62109999999999999</v>
      </c>
      <c r="E14" s="15">
        <v>0.56299999999999994</v>
      </c>
      <c r="F14" s="15">
        <v>0.5595</v>
      </c>
      <c r="G14" s="15">
        <v>0.60350000000000004</v>
      </c>
      <c r="H14" s="15">
        <v>0.64659999999999995</v>
      </c>
      <c r="I14" s="15">
        <v>0.61009999999999998</v>
      </c>
      <c r="J14" s="14">
        <v>0.62860000000000005</v>
      </c>
      <c r="K14" s="15">
        <v>0.60709999999999997</v>
      </c>
      <c r="L14" s="15">
        <v>0.63229999999999997</v>
      </c>
      <c r="M14" s="15">
        <v>0.57320000000000004</v>
      </c>
      <c r="N14" s="15">
        <v>0.58299999999999996</v>
      </c>
      <c r="O14" s="14">
        <v>0.64349999999999996</v>
      </c>
      <c r="P14" s="15">
        <v>0.62729999999999997</v>
      </c>
      <c r="Q14" s="15">
        <v>0.62829999999999997</v>
      </c>
      <c r="R14" s="15">
        <v>0.67430000000000001</v>
      </c>
      <c r="S14" s="14">
        <v>0.54969999999999997</v>
      </c>
    </row>
    <row r="15" spans="1:26">
      <c r="A15" s="4" t="s">
        <v>176</v>
      </c>
      <c r="B15" s="12">
        <v>349</v>
      </c>
      <c r="C15" s="13">
        <v>165</v>
      </c>
      <c r="D15" s="12">
        <v>184</v>
      </c>
      <c r="E15" s="13">
        <v>40</v>
      </c>
      <c r="F15" s="13">
        <v>59</v>
      </c>
      <c r="G15" s="13">
        <v>62</v>
      </c>
      <c r="H15" s="13">
        <v>62</v>
      </c>
      <c r="I15" s="13">
        <v>42</v>
      </c>
      <c r="J15" s="12">
        <v>84</v>
      </c>
      <c r="K15" s="13">
        <v>75</v>
      </c>
      <c r="L15" s="13">
        <v>62</v>
      </c>
      <c r="M15" s="13">
        <v>77</v>
      </c>
      <c r="N15" s="13">
        <v>80</v>
      </c>
      <c r="O15" s="12">
        <v>56</v>
      </c>
      <c r="P15" s="13">
        <v>151</v>
      </c>
      <c r="Q15" s="13">
        <v>80</v>
      </c>
      <c r="R15" s="13">
        <v>20</v>
      </c>
      <c r="S15" s="12">
        <v>15</v>
      </c>
    </row>
    <row r="16" spans="1:26">
      <c r="A16" s="4" t="s">
        <v>117</v>
      </c>
      <c r="B16" s="14">
        <v>0.22639999999999999</v>
      </c>
      <c r="C16" s="15">
        <v>0.21229999999999999</v>
      </c>
      <c r="D16" s="14">
        <v>0.2407</v>
      </c>
      <c r="E16" s="15">
        <v>0.2429</v>
      </c>
      <c r="F16" s="15">
        <v>0.2356</v>
      </c>
      <c r="G16" s="15">
        <v>0.23680000000000001</v>
      </c>
      <c r="H16" s="15">
        <v>0.21740000000000001</v>
      </c>
      <c r="I16" s="15">
        <v>0.18310000000000001</v>
      </c>
      <c r="J16" s="14">
        <v>0.24010000000000001</v>
      </c>
      <c r="K16" s="15">
        <v>0.24410000000000001</v>
      </c>
      <c r="L16" s="15">
        <v>0.24859999999999999</v>
      </c>
      <c r="M16" s="15">
        <v>0.2457</v>
      </c>
      <c r="N16" s="15">
        <v>0.2293</v>
      </c>
      <c r="O16" s="14">
        <v>0.17130000000000001</v>
      </c>
      <c r="P16" s="15">
        <v>0.25409999999999999</v>
      </c>
      <c r="Q16" s="15">
        <v>0.2072</v>
      </c>
      <c r="R16" s="15">
        <v>0.18920000000000001</v>
      </c>
      <c r="S16" s="14">
        <v>0.27539999999999998</v>
      </c>
    </row>
    <row r="17" spans="1:19">
      <c r="A17" s="4" t="s">
        <v>136</v>
      </c>
      <c r="B17" s="12">
        <v>258</v>
      </c>
      <c r="C17" s="13">
        <v>152</v>
      </c>
      <c r="D17" s="12">
        <v>106</v>
      </c>
      <c r="E17" s="13">
        <v>32</v>
      </c>
      <c r="F17" s="13">
        <v>52</v>
      </c>
      <c r="G17" s="13">
        <v>42</v>
      </c>
      <c r="H17" s="13">
        <v>39</v>
      </c>
      <c r="I17" s="13">
        <v>48</v>
      </c>
      <c r="J17" s="12">
        <v>46</v>
      </c>
      <c r="K17" s="13">
        <v>46</v>
      </c>
      <c r="L17" s="13">
        <v>30</v>
      </c>
      <c r="M17" s="13">
        <v>56</v>
      </c>
      <c r="N17" s="13">
        <v>65</v>
      </c>
      <c r="O17" s="12">
        <v>60</v>
      </c>
      <c r="P17" s="13">
        <v>70</v>
      </c>
      <c r="Q17" s="13">
        <v>63</v>
      </c>
      <c r="R17" s="13">
        <v>15</v>
      </c>
      <c r="S17" s="12">
        <v>10</v>
      </c>
    </row>
    <row r="18" spans="1:19">
      <c r="A18" s="8" t="s">
        <v>117</v>
      </c>
      <c r="B18" s="16">
        <v>0.16700000000000001</v>
      </c>
      <c r="C18" s="17">
        <v>0.19539999999999999</v>
      </c>
      <c r="D18" s="16">
        <v>0.1381</v>
      </c>
      <c r="E18" s="17">
        <v>0.19409999999999999</v>
      </c>
      <c r="F18" s="17">
        <v>0.2049</v>
      </c>
      <c r="G18" s="17">
        <v>0.15970000000000001</v>
      </c>
      <c r="H18" s="17">
        <v>0.13600000000000001</v>
      </c>
      <c r="I18" s="17">
        <v>0.20680000000000001</v>
      </c>
      <c r="J18" s="16">
        <v>0.13139999999999999</v>
      </c>
      <c r="K18" s="17">
        <v>0.14879999999999999</v>
      </c>
      <c r="L18" s="17">
        <v>0.1192</v>
      </c>
      <c r="M18" s="17">
        <v>0.18110000000000001</v>
      </c>
      <c r="N18" s="17">
        <v>0.18770000000000001</v>
      </c>
      <c r="O18" s="16">
        <v>0.1852</v>
      </c>
      <c r="P18" s="17">
        <v>0.1186</v>
      </c>
      <c r="Q18" s="17">
        <v>0.16450000000000001</v>
      </c>
      <c r="R18" s="17">
        <v>0.13650000000000001</v>
      </c>
      <c r="S18" s="16">
        <v>0.1749</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0.99990000000000001</v>
      </c>
      <c r="E20" s="19">
        <v>1</v>
      </c>
      <c r="F20" s="19">
        <v>1</v>
      </c>
      <c r="G20" s="19">
        <v>1</v>
      </c>
      <c r="H20" s="19">
        <v>1</v>
      </c>
      <c r="I20" s="19">
        <v>1</v>
      </c>
      <c r="J20" s="18">
        <v>1.0001</v>
      </c>
      <c r="K20" s="19">
        <v>1</v>
      </c>
      <c r="L20" s="19">
        <v>1.0001</v>
      </c>
      <c r="M20" s="19">
        <v>1</v>
      </c>
      <c r="N20" s="19">
        <v>1</v>
      </c>
      <c r="O20" s="18">
        <v>1</v>
      </c>
      <c r="P20" s="19">
        <v>1</v>
      </c>
      <c r="Q20" s="19">
        <v>1</v>
      </c>
      <c r="R20" s="19">
        <v>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4</v>
      </c>
    </row>
    <row r="6" spans="1:26" ht="42" customHeight="1">
      <c r="A6" s="42" t="s">
        <v>94</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116</v>
      </c>
      <c r="B13" s="12">
        <v>555</v>
      </c>
      <c r="C13" s="13">
        <v>214</v>
      </c>
      <c r="D13" s="12">
        <v>341</v>
      </c>
      <c r="E13" s="13">
        <v>29</v>
      </c>
      <c r="F13" s="13">
        <v>78</v>
      </c>
      <c r="G13" s="13">
        <v>72</v>
      </c>
      <c r="H13" s="13">
        <v>98</v>
      </c>
      <c r="I13" s="13">
        <v>99</v>
      </c>
      <c r="J13" s="12">
        <v>179</v>
      </c>
      <c r="K13" s="13">
        <v>101</v>
      </c>
      <c r="L13" s="13">
        <v>100</v>
      </c>
      <c r="M13" s="13">
        <v>99</v>
      </c>
      <c r="N13" s="13">
        <v>96</v>
      </c>
      <c r="O13" s="12">
        <v>159</v>
      </c>
      <c r="P13" s="13">
        <v>270</v>
      </c>
      <c r="Q13" s="13">
        <v>125</v>
      </c>
      <c r="R13" s="13">
        <v>64</v>
      </c>
      <c r="S13" s="12">
        <v>18</v>
      </c>
    </row>
    <row r="14" spans="1:26">
      <c r="A14" s="4" t="s">
        <v>117</v>
      </c>
      <c r="B14" s="14">
        <v>0.35980000000000001</v>
      </c>
      <c r="C14" s="15">
        <v>0.2757</v>
      </c>
      <c r="D14" s="14">
        <v>0.4451</v>
      </c>
      <c r="E14" s="15">
        <v>0.17810000000000001</v>
      </c>
      <c r="F14" s="15">
        <v>0.30759999999999998</v>
      </c>
      <c r="G14" s="15">
        <v>0.27710000000000001</v>
      </c>
      <c r="H14" s="15">
        <v>0.34379999999999999</v>
      </c>
      <c r="I14" s="15">
        <v>0.42930000000000001</v>
      </c>
      <c r="J14" s="14">
        <v>0.51259999999999994</v>
      </c>
      <c r="K14" s="15">
        <v>0.32879999999999998</v>
      </c>
      <c r="L14" s="15">
        <v>0.40029999999999999</v>
      </c>
      <c r="M14" s="15">
        <v>0.3165</v>
      </c>
      <c r="N14" s="15">
        <v>0.2767</v>
      </c>
      <c r="O14" s="14">
        <v>0.48749999999999999</v>
      </c>
      <c r="P14" s="15">
        <v>0.4551</v>
      </c>
      <c r="Q14" s="15">
        <v>0.3241</v>
      </c>
      <c r="R14" s="15">
        <v>0.60499999999999998</v>
      </c>
      <c r="S14" s="14">
        <v>0.32140000000000002</v>
      </c>
    </row>
    <row r="15" spans="1:26">
      <c r="A15" s="4" t="s">
        <v>118</v>
      </c>
      <c r="B15" s="12">
        <v>789</v>
      </c>
      <c r="C15" s="13">
        <v>441</v>
      </c>
      <c r="D15" s="12">
        <v>348</v>
      </c>
      <c r="E15" s="13">
        <v>115</v>
      </c>
      <c r="F15" s="13">
        <v>140</v>
      </c>
      <c r="G15" s="13">
        <v>151</v>
      </c>
      <c r="H15" s="13">
        <v>152</v>
      </c>
      <c r="I15" s="13">
        <v>100</v>
      </c>
      <c r="J15" s="12">
        <v>131</v>
      </c>
      <c r="K15" s="13">
        <v>165</v>
      </c>
      <c r="L15" s="13">
        <v>125</v>
      </c>
      <c r="M15" s="13">
        <v>168</v>
      </c>
      <c r="N15" s="13">
        <v>213</v>
      </c>
      <c r="O15" s="12">
        <v>118</v>
      </c>
      <c r="P15" s="13">
        <v>264</v>
      </c>
      <c r="Q15" s="13">
        <v>203</v>
      </c>
      <c r="R15" s="13">
        <v>31</v>
      </c>
      <c r="S15" s="12">
        <v>31</v>
      </c>
    </row>
    <row r="16" spans="1:26">
      <c r="A16" s="4" t="s">
        <v>117</v>
      </c>
      <c r="B16" s="14">
        <v>0.51139999999999997</v>
      </c>
      <c r="C16" s="15">
        <v>0.56769999999999998</v>
      </c>
      <c r="D16" s="14">
        <v>0.45419999999999999</v>
      </c>
      <c r="E16" s="15">
        <v>0.69850000000000001</v>
      </c>
      <c r="F16" s="15">
        <v>0.55389999999999995</v>
      </c>
      <c r="G16" s="15">
        <v>0.57740000000000002</v>
      </c>
      <c r="H16" s="15">
        <v>0.53149999999999997</v>
      </c>
      <c r="I16" s="15">
        <v>0.43609999999999999</v>
      </c>
      <c r="J16" s="14">
        <v>0.37590000000000001</v>
      </c>
      <c r="K16" s="15">
        <v>0.53749999999999998</v>
      </c>
      <c r="L16" s="15">
        <v>0.50070000000000003</v>
      </c>
      <c r="M16" s="15">
        <v>0.5373</v>
      </c>
      <c r="N16" s="15">
        <v>0.61480000000000001</v>
      </c>
      <c r="O16" s="14">
        <v>0.36030000000000001</v>
      </c>
      <c r="P16" s="15">
        <v>0.4451</v>
      </c>
      <c r="Q16" s="15">
        <v>0.5262</v>
      </c>
      <c r="R16" s="15">
        <v>0.2923</v>
      </c>
      <c r="S16" s="14">
        <v>0.56620000000000004</v>
      </c>
    </row>
    <row r="17" spans="1:19">
      <c r="A17" s="4" t="s">
        <v>119</v>
      </c>
      <c r="B17" s="12">
        <v>199</v>
      </c>
      <c r="C17" s="13">
        <v>122</v>
      </c>
      <c r="D17" s="12">
        <v>77</v>
      </c>
      <c r="E17" s="13">
        <v>20</v>
      </c>
      <c r="F17" s="13">
        <v>35</v>
      </c>
      <c r="G17" s="13">
        <v>38</v>
      </c>
      <c r="H17" s="13">
        <v>36</v>
      </c>
      <c r="I17" s="13">
        <v>31</v>
      </c>
      <c r="J17" s="12">
        <v>39</v>
      </c>
      <c r="K17" s="13">
        <v>41</v>
      </c>
      <c r="L17" s="13">
        <v>25</v>
      </c>
      <c r="M17" s="13">
        <v>46</v>
      </c>
      <c r="N17" s="13">
        <v>38</v>
      </c>
      <c r="O17" s="12">
        <v>50</v>
      </c>
      <c r="P17" s="13">
        <v>59</v>
      </c>
      <c r="Q17" s="13">
        <v>58</v>
      </c>
      <c r="R17" s="13">
        <v>11</v>
      </c>
      <c r="S17" s="12">
        <v>6</v>
      </c>
    </row>
    <row r="18" spans="1:19">
      <c r="A18" s="8" t="s">
        <v>117</v>
      </c>
      <c r="B18" s="16">
        <v>0.12889999999999999</v>
      </c>
      <c r="C18" s="17">
        <v>0.1565</v>
      </c>
      <c r="D18" s="16">
        <v>0.1008</v>
      </c>
      <c r="E18" s="17">
        <v>0.1234</v>
      </c>
      <c r="F18" s="17">
        <v>0.13850000000000001</v>
      </c>
      <c r="G18" s="17">
        <v>0.14560000000000001</v>
      </c>
      <c r="H18" s="17">
        <v>0.12470000000000001</v>
      </c>
      <c r="I18" s="17">
        <v>0.13450000000000001</v>
      </c>
      <c r="J18" s="16">
        <v>0.1115</v>
      </c>
      <c r="K18" s="17">
        <v>0.13370000000000001</v>
      </c>
      <c r="L18" s="17">
        <v>9.9000000000000005E-2</v>
      </c>
      <c r="M18" s="17">
        <v>0.1462</v>
      </c>
      <c r="N18" s="17">
        <v>0.1085</v>
      </c>
      <c r="O18" s="16">
        <v>0.1522</v>
      </c>
      <c r="P18" s="17">
        <v>9.98E-2</v>
      </c>
      <c r="Q18" s="17">
        <v>0.1497</v>
      </c>
      <c r="R18" s="17">
        <v>0.1027</v>
      </c>
      <c r="S18" s="16">
        <v>0.1123</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1.0001</v>
      </c>
      <c r="C20" s="19">
        <v>0.99990000000000001</v>
      </c>
      <c r="D20" s="18">
        <v>1.0001</v>
      </c>
      <c r="E20" s="19">
        <v>1</v>
      </c>
      <c r="F20" s="19">
        <v>1</v>
      </c>
      <c r="G20" s="19">
        <v>1.0001</v>
      </c>
      <c r="H20" s="19">
        <v>1</v>
      </c>
      <c r="I20" s="19">
        <v>0.99990000000000001</v>
      </c>
      <c r="J20" s="18">
        <v>1</v>
      </c>
      <c r="K20" s="19">
        <v>1</v>
      </c>
      <c r="L20" s="19">
        <v>1</v>
      </c>
      <c r="M20" s="19">
        <v>1</v>
      </c>
      <c r="N20" s="19">
        <v>1</v>
      </c>
      <c r="O20" s="18">
        <v>1</v>
      </c>
      <c r="P20" s="19">
        <v>1</v>
      </c>
      <c r="Q20" s="19">
        <v>1</v>
      </c>
      <c r="R20" s="19">
        <v>1</v>
      </c>
      <c r="S20"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Z22"/>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79</v>
      </c>
    </row>
    <row r="6" spans="1:26" ht="42" customHeight="1">
      <c r="A6" s="42" t="s">
        <v>180</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1271</v>
      </c>
      <c r="C13" s="13">
        <v>644</v>
      </c>
      <c r="D13" s="12">
        <v>626</v>
      </c>
      <c r="E13" s="13">
        <v>106</v>
      </c>
      <c r="F13" s="13">
        <v>183</v>
      </c>
      <c r="G13" s="13">
        <v>216</v>
      </c>
      <c r="H13" s="13">
        <v>254</v>
      </c>
      <c r="I13" s="13">
        <v>204</v>
      </c>
      <c r="J13" s="12">
        <v>307</v>
      </c>
      <c r="K13" s="13">
        <v>231</v>
      </c>
      <c r="L13" s="13">
        <v>203</v>
      </c>
      <c r="M13" s="13">
        <v>245</v>
      </c>
      <c r="N13" s="13">
        <v>305</v>
      </c>
      <c r="O13" s="12">
        <v>287</v>
      </c>
      <c r="P13" s="13">
        <v>515</v>
      </c>
      <c r="Q13" s="13">
        <v>314</v>
      </c>
      <c r="R13" s="13">
        <v>97</v>
      </c>
      <c r="S13" s="12">
        <v>46</v>
      </c>
    </row>
    <row r="14" spans="1:26">
      <c r="A14" s="4" t="s">
        <v>117</v>
      </c>
      <c r="B14" s="14">
        <v>0.82350000000000001</v>
      </c>
      <c r="C14" s="15">
        <v>0.82920000000000005</v>
      </c>
      <c r="D14" s="14">
        <v>0.81769999999999998</v>
      </c>
      <c r="E14" s="15">
        <v>0.64329999999999998</v>
      </c>
      <c r="F14" s="15">
        <v>0.72550000000000003</v>
      </c>
      <c r="G14" s="15">
        <v>0.82599999999999996</v>
      </c>
      <c r="H14" s="15">
        <v>0.89129999999999998</v>
      </c>
      <c r="I14" s="15">
        <v>0.88729999999999998</v>
      </c>
      <c r="J14" s="14">
        <v>0.88</v>
      </c>
      <c r="K14" s="15">
        <v>0.74980000000000002</v>
      </c>
      <c r="L14" s="15">
        <v>0.81010000000000004</v>
      </c>
      <c r="M14" s="15">
        <v>0.78569999999999995</v>
      </c>
      <c r="N14" s="15">
        <v>0.88060000000000005</v>
      </c>
      <c r="O14" s="14">
        <v>0.87860000000000005</v>
      </c>
      <c r="P14" s="15">
        <v>0.86819999999999997</v>
      </c>
      <c r="Q14" s="15">
        <v>0.81330000000000002</v>
      </c>
      <c r="R14" s="15">
        <v>0.91439999999999999</v>
      </c>
      <c r="S14" s="14">
        <v>0.82489999999999997</v>
      </c>
    </row>
    <row r="15" spans="1:26">
      <c r="A15" s="4" t="s">
        <v>145</v>
      </c>
      <c r="B15" s="12">
        <v>184</v>
      </c>
      <c r="C15" s="13">
        <v>91</v>
      </c>
      <c r="D15" s="12">
        <v>93</v>
      </c>
      <c r="E15" s="13">
        <v>31</v>
      </c>
      <c r="F15" s="13">
        <v>35</v>
      </c>
      <c r="G15" s="13">
        <v>34</v>
      </c>
      <c r="H15" s="13">
        <v>24</v>
      </c>
      <c r="I15" s="13">
        <v>22</v>
      </c>
      <c r="J15" s="12">
        <v>37</v>
      </c>
      <c r="K15" s="13">
        <v>49</v>
      </c>
      <c r="L15" s="13">
        <v>24</v>
      </c>
      <c r="M15" s="13">
        <v>49</v>
      </c>
      <c r="N15" s="13">
        <v>33</v>
      </c>
      <c r="O15" s="12">
        <v>29</v>
      </c>
      <c r="P15" s="13">
        <v>57</v>
      </c>
      <c r="Q15" s="13">
        <v>50</v>
      </c>
      <c r="R15" s="13">
        <v>6</v>
      </c>
      <c r="S15" s="12">
        <v>6</v>
      </c>
    </row>
    <row r="16" spans="1:26">
      <c r="A16" s="4" t="s">
        <v>117</v>
      </c>
      <c r="B16" s="14">
        <v>0.1193</v>
      </c>
      <c r="C16" s="15">
        <v>0.11700000000000001</v>
      </c>
      <c r="D16" s="14">
        <v>0.1217</v>
      </c>
      <c r="E16" s="15">
        <v>0.18940000000000001</v>
      </c>
      <c r="F16" s="15">
        <v>0.13980000000000001</v>
      </c>
      <c r="G16" s="15">
        <v>0.12959999999999999</v>
      </c>
      <c r="H16" s="15">
        <v>8.5500000000000007E-2</v>
      </c>
      <c r="I16" s="15">
        <v>9.7299999999999998E-2</v>
      </c>
      <c r="J16" s="14">
        <v>0.10589999999999999</v>
      </c>
      <c r="K16" s="15">
        <v>0.15909999999999999</v>
      </c>
      <c r="L16" s="15">
        <v>9.6100000000000005E-2</v>
      </c>
      <c r="M16" s="15">
        <v>0.15859999999999999</v>
      </c>
      <c r="N16" s="15">
        <v>9.4299999999999995E-2</v>
      </c>
      <c r="O16" s="14">
        <v>8.8700000000000001E-2</v>
      </c>
      <c r="P16" s="15">
        <v>9.6500000000000002E-2</v>
      </c>
      <c r="Q16" s="15">
        <v>0.1303</v>
      </c>
      <c r="R16" s="15">
        <v>5.4300000000000001E-2</v>
      </c>
      <c r="S16" s="14">
        <v>0.1167</v>
      </c>
    </row>
    <row r="17" spans="1:19">
      <c r="A17" s="4" t="s">
        <v>146</v>
      </c>
      <c r="B17" s="12">
        <v>54</v>
      </c>
      <c r="C17" s="13">
        <v>28</v>
      </c>
      <c r="D17" s="12">
        <v>27</v>
      </c>
      <c r="E17" s="13">
        <v>17</v>
      </c>
      <c r="F17" s="13">
        <v>21</v>
      </c>
      <c r="G17" s="13">
        <v>5</v>
      </c>
      <c r="H17" s="13">
        <v>4</v>
      </c>
      <c r="I17" s="13">
        <v>4</v>
      </c>
      <c r="J17" s="12">
        <v>3</v>
      </c>
      <c r="K17" s="13">
        <v>17</v>
      </c>
      <c r="L17" s="13">
        <v>12</v>
      </c>
      <c r="M17" s="13">
        <v>13</v>
      </c>
      <c r="N17" s="13">
        <v>4</v>
      </c>
      <c r="O17" s="12">
        <v>8</v>
      </c>
      <c r="P17" s="13">
        <v>13</v>
      </c>
      <c r="Q17" s="13">
        <v>13</v>
      </c>
      <c r="R17" s="13">
        <v>2</v>
      </c>
      <c r="S17" s="12">
        <v>1</v>
      </c>
    </row>
    <row r="18" spans="1:19">
      <c r="A18" s="4" t="s">
        <v>117</v>
      </c>
      <c r="B18" s="14">
        <v>3.5099999999999999E-2</v>
      </c>
      <c r="C18" s="15">
        <v>3.5499999999999997E-2</v>
      </c>
      <c r="D18" s="14">
        <v>3.4799999999999998E-2</v>
      </c>
      <c r="E18" s="15">
        <v>0.1009</v>
      </c>
      <c r="F18" s="15">
        <v>8.4400000000000003E-2</v>
      </c>
      <c r="G18" s="15">
        <v>1.9800000000000002E-2</v>
      </c>
      <c r="H18" s="15">
        <v>1.52E-2</v>
      </c>
      <c r="I18" s="15">
        <v>1.54E-2</v>
      </c>
      <c r="J18" s="14">
        <v>9.4000000000000004E-3</v>
      </c>
      <c r="K18" s="15">
        <v>5.5E-2</v>
      </c>
      <c r="L18" s="15">
        <v>4.9599999999999998E-2</v>
      </c>
      <c r="M18" s="15">
        <v>4.2099999999999999E-2</v>
      </c>
      <c r="N18" s="15">
        <v>1.1900000000000001E-2</v>
      </c>
      <c r="O18" s="14">
        <v>2.3400000000000001E-2</v>
      </c>
      <c r="P18" s="15">
        <v>2.1499999999999998E-2</v>
      </c>
      <c r="Q18" s="15">
        <v>3.4700000000000002E-2</v>
      </c>
      <c r="R18" s="15">
        <v>2.3400000000000001E-2</v>
      </c>
      <c r="S18" s="14">
        <v>2.5600000000000001E-2</v>
      </c>
    </row>
    <row r="19" spans="1:19">
      <c r="A19" s="4" t="s">
        <v>147</v>
      </c>
      <c r="B19" s="12">
        <v>34</v>
      </c>
      <c r="C19" s="13">
        <v>14</v>
      </c>
      <c r="D19" s="12">
        <v>20</v>
      </c>
      <c r="E19" s="13">
        <v>11</v>
      </c>
      <c r="F19" s="13">
        <v>13</v>
      </c>
      <c r="G19" s="13">
        <v>6</v>
      </c>
      <c r="H19" s="13">
        <v>2</v>
      </c>
      <c r="I19" s="13">
        <v>0</v>
      </c>
      <c r="J19" s="12">
        <v>2</v>
      </c>
      <c r="K19" s="13">
        <v>11</v>
      </c>
      <c r="L19" s="13">
        <v>11</v>
      </c>
      <c r="M19" s="13">
        <v>4</v>
      </c>
      <c r="N19" s="13">
        <v>5</v>
      </c>
      <c r="O19" s="12">
        <v>3</v>
      </c>
      <c r="P19" s="13">
        <v>8</v>
      </c>
      <c r="Q19" s="13">
        <v>8</v>
      </c>
      <c r="R19" s="13">
        <v>1</v>
      </c>
      <c r="S19" s="12">
        <v>2</v>
      </c>
    </row>
    <row r="20" spans="1:19">
      <c r="A20" s="8" t="s">
        <v>117</v>
      </c>
      <c r="B20" s="16">
        <v>2.1999999999999999E-2</v>
      </c>
      <c r="C20" s="17">
        <v>1.83E-2</v>
      </c>
      <c r="D20" s="16">
        <v>2.58E-2</v>
      </c>
      <c r="E20" s="17">
        <v>6.6400000000000001E-2</v>
      </c>
      <c r="F20" s="17">
        <v>5.04E-2</v>
      </c>
      <c r="G20" s="17">
        <v>2.46E-2</v>
      </c>
      <c r="H20" s="17">
        <v>8.0000000000000002E-3</v>
      </c>
      <c r="I20" s="17">
        <v>0</v>
      </c>
      <c r="J20" s="16">
        <v>4.7000000000000002E-3</v>
      </c>
      <c r="K20" s="17">
        <v>3.5999999999999997E-2</v>
      </c>
      <c r="L20" s="17">
        <v>4.4299999999999999E-2</v>
      </c>
      <c r="M20" s="17">
        <v>1.3599999999999999E-2</v>
      </c>
      <c r="N20" s="17">
        <v>1.32E-2</v>
      </c>
      <c r="O20" s="16">
        <v>9.2999999999999992E-3</v>
      </c>
      <c r="P20" s="17">
        <v>1.3899999999999999E-2</v>
      </c>
      <c r="Q20" s="17">
        <v>2.1700000000000001E-2</v>
      </c>
      <c r="R20" s="17">
        <v>7.7999999999999996E-3</v>
      </c>
      <c r="S20" s="16">
        <v>3.2800000000000003E-2</v>
      </c>
    </row>
    <row r="21" spans="1:19">
      <c r="A21" s="4" t="s">
        <v>120</v>
      </c>
      <c r="B21" s="12">
        <v>1543</v>
      </c>
      <c r="C21" s="13">
        <v>777</v>
      </c>
      <c r="D21" s="12">
        <v>766</v>
      </c>
      <c r="E21" s="13">
        <v>165</v>
      </c>
      <c r="F21" s="13">
        <v>252</v>
      </c>
      <c r="G21" s="13">
        <v>262</v>
      </c>
      <c r="H21" s="13">
        <v>285</v>
      </c>
      <c r="I21" s="13">
        <v>230</v>
      </c>
      <c r="J21" s="12">
        <v>349</v>
      </c>
      <c r="K21" s="13">
        <v>308</v>
      </c>
      <c r="L21" s="13">
        <v>250</v>
      </c>
      <c r="M21" s="13">
        <v>312</v>
      </c>
      <c r="N21" s="13">
        <v>347</v>
      </c>
      <c r="O21" s="12">
        <v>327</v>
      </c>
      <c r="P21" s="13">
        <v>594</v>
      </c>
      <c r="Q21" s="13">
        <v>386</v>
      </c>
      <c r="R21" s="13">
        <v>106</v>
      </c>
      <c r="S21" s="12">
        <v>56</v>
      </c>
    </row>
    <row r="22" spans="1:19">
      <c r="A22" s="8" t="s">
        <v>117</v>
      </c>
      <c r="B22" s="18">
        <v>0.99990000000000001</v>
      </c>
      <c r="C22" s="19">
        <v>1</v>
      </c>
      <c r="D22" s="18">
        <v>1</v>
      </c>
      <c r="E22" s="19">
        <v>1</v>
      </c>
      <c r="F22" s="19">
        <v>1.0001</v>
      </c>
      <c r="G22" s="19">
        <v>1</v>
      </c>
      <c r="H22" s="19">
        <v>1</v>
      </c>
      <c r="I22" s="19">
        <v>1</v>
      </c>
      <c r="J22" s="18">
        <v>1</v>
      </c>
      <c r="K22" s="19">
        <v>0.99990000000000001</v>
      </c>
      <c r="L22" s="19">
        <v>1.0001</v>
      </c>
      <c r="M22" s="19">
        <v>1</v>
      </c>
      <c r="N22" s="19">
        <v>1</v>
      </c>
      <c r="O22" s="18">
        <v>1</v>
      </c>
      <c r="P22" s="19">
        <v>1.0001</v>
      </c>
      <c r="Q22" s="19">
        <v>1</v>
      </c>
      <c r="R22" s="19">
        <v>0.99990000000000001</v>
      </c>
      <c r="S22"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Z22"/>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82</v>
      </c>
    </row>
    <row r="6" spans="1:26" ht="42" customHeight="1">
      <c r="A6" s="42" t="s">
        <v>181</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112</v>
      </c>
      <c r="C13" s="13">
        <v>52</v>
      </c>
      <c r="D13" s="12">
        <v>60</v>
      </c>
      <c r="E13" s="13">
        <v>22</v>
      </c>
      <c r="F13" s="13">
        <v>33</v>
      </c>
      <c r="G13" s="13">
        <v>24</v>
      </c>
      <c r="H13" s="13">
        <v>15</v>
      </c>
      <c r="I13" s="13">
        <v>5</v>
      </c>
      <c r="J13" s="12">
        <v>14</v>
      </c>
      <c r="K13" s="13">
        <v>28</v>
      </c>
      <c r="L13" s="13">
        <v>19</v>
      </c>
      <c r="M13" s="13">
        <v>22</v>
      </c>
      <c r="N13" s="13">
        <v>19</v>
      </c>
      <c r="O13" s="12">
        <v>24</v>
      </c>
      <c r="P13" s="13">
        <v>30</v>
      </c>
      <c r="Q13" s="13">
        <v>38</v>
      </c>
      <c r="R13" s="13">
        <v>4</v>
      </c>
      <c r="S13" s="12">
        <v>2</v>
      </c>
    </row>
    <row r="14" spans="1:26">
      <c r="A14" s="4" t="s">
        <v>117</v>
      </c>
      <c r="B14" s="14">
        <v>7.2599999999999998E-2</v>
      </c>
      <c r="C14" s="15">
        <v>6.6400000000000001E-2</v>
      </c>
      <c r="D14" s="14">
        <v>7.9000000000000001E-2</v>
      </c>
      <c r="E14" s="15">
        <v>0.13250000000000001</v>
      </c>
      <c r="F14" s="15">
        <v>0.13150000000000001</v>
      </c>
      <c r="G14" s="15">
        <v>9.1700000000000004E-2</v>
      </c>
      <c r="H14" s="15">
        <v>5.1400000000000001E-2</v>
      </c>
      <c r="I14" s="15">
        <v>2.0299999999999999E-2</v>
      </c>
      <c r="J14" s="14">
        <v>3.9300000000000002E-2</v>
      </c>
      <c r="K14" s="15">
        <v>9.1300000000000006E-2</v>
      </c>
      <c r="L14" s="15">
        <v>7.4700000000000003E-2</v>
      </c>
      <c r="M14" s="15">
        <v>7.1800000000000003E-2</v>
      </c>
      <c r="N14" s="15">
        <v>5.5E-2</v>
      </c>
      <c r="O14" s="14">
        <v>7.2999999999999995E-2</v>
      </c>
      <c r="P14" s="15">
        <v>4.99E-2</v>
      </c>
      <c r="Q14" s="15">
        <v>9.7299999999999998E-2</v>
      </c>
      <c r="R14" s="15">
        <v>3.7100000000000001E-2</v>
      </c>
      <c r="S14" s="14">
        <v>3.85E-2</v>
      </c>
    </row>
    <row r="15" spans="1:26">
      <c r="A15" s="4" t="s">
        <v>145</v>
      </c>
      <c r="B15" s="12">
        <v>661</v>
      </c>
      <c r="C15" s="13">
        <v>314</v>
      </c>
      <c r="D15" s="12">
        <v>348</v>
      </c>
      <c r="E15" s="13">
        <v>53</v>
      </c>
      <c r="F15" s="13">
        <v>95</v>
      </c>
      <c r="G15" s="13">
        <v>112</v>
      </c>
      <c r="H15" s="13">
        <v>136</v>
      </c>
      <c r="I15" s="13">
        <v>109</v>
      </c>
      <c r="J15" s="12">
        <v>155</v>
      </c>
      <c r="K15" s="13">
        <v>107</v>
      </c>
      <c r="L15" s="13">
        <v>97</v>
      </c>
      <c r="M15" s="13">
        <v>139</v>
      </c>
      <c r="N15" s="13">
        <v>153</v>
      </c>
      <c r="O15" s="12">
        <v>166</v>
      </c>
      <c r="P15" s="13">
        <v>265</v>
      </c>
      <c r="Q15" s="13">
        <v>163</v>
      </c>
      <c r="R15" s="13">
        <v>62</v>
      </c>
      <c r="S15" s="12">
        <v>23</v>
      </c>
    </row>
    <row r="16" spans="1:26">
      <c r="A16" s="4" t="s">
        <v>117</v>
      </c>
      <c r="B16" s="14">
        <v>0.42859999999999998</v>
      </c>
      <c r="C16" s="15">
        <v>0.40360000000000001</v>
      </c>
      <c r="D16" s="14">
        <v>0.45390000000000003</v>
      </c>
      <c r="E16" s="15">
        <v>0.3231</v>
      </c>
      <c r="F16" s="15">
        <v>0.37530000000000002</v>
      </c>
      <c r="G16" s="15">
        <v>0.42970000000000003</v>
      </c>
      <c r="H16" s="15">
        <v>0.47739999999999999</v>
      </c>
      <c r="I16" s="15">
        <v>0.47560000000000002</v>
      </c>
      <c r="J16" s="14">
        <v>0.4451</v>
      </c>
      <c r="K16" s="15">
        <v>0.34689999999999999</v>
      </c>
      <c r="L16" s="15">
        <v>0.3866</v>
      </c>
      <c r="M16" s="15">
        <v>0.44690000000000002</v>
      </c>
      <c r="N16" s="15">
        <v>0.44019999999999998</v>
      </c>
      <c r="O16" s="14">
        <v>0.50790000000000002</v>
      </c>
      <c r="P16" s="15">
        <v>0.44590000000000002</v>
      </c>
      <c r="Q16" s="15">
        <v>0.4234</v>
      </c>
      <c r="R16" s="15">
        <v>0.58640000000000003</v>
      </c>
      <c r="S16" s="14">
        <v>0.40510000000000002</v>
      </c>
    </row>
    <row r="17" spans="1:19">
      <c r="A17" s="4" t="s">
        <v>146</v>
      </c>
      <c r="B17" s="12">
        <v>635</v>
      </c>
      <c r="C17" s="13">
        <v>341</v>
      </c>
      <c r="D17" s="12">
        <v>294</v>
      </c>
      <c r="E17" s="13">
        <v>62</v>
      </c>
      <c r="F17" s="13">
        <v>96</v>
      </c>
      <c r="G17" s="13">
        <v>101</v>
      </c>
      <c r="H17" s="13">
        <v>121</v>
      </c>
      <c r="I17" s="13">
        <v>100</v>
      </c>
      <c r="J17" s="12">
        <v>155</v>
      </c>
      <c r="K17" s="13">
        <v>136</v>
      </c>
      <c r="L17" s="13">
        <v>106</v>
      </c>
      <c r="M17" s="13">
        <v>122</v>
      </c>
      <c r="N17" s="13">
        <v>154</v>
      </c>
      <c r="O17" s="12">
        <v>118</v>
      </c>
      <c r="P17" s="13">
        <v>265</v>
      </c>
      <c r="Q17" s="13">
        <v>155</v>
      </c>
      <c r="R17" s="13">
        <v>29</v>
      </c>
      <c r="S17" s="12">
        <v>24</v>
      </c>
    </row>
    <row r="18" spans="1:19">
      <c r="A18" s="4" t="s">
        <v>117</v>
      </c>
      <c r="B18" s="14">
        <v>0.41149999999999998</v>
      </c>
      <c r="C18" s="15">
        <v>0.43890000000000001</v>
      </c>
      <c r="D18" s="14">
        <v>0.38369999999999999</v>
      </c>
      <c r="E18" s="15">
        <v>0.37419999999999998</v>
      </c>
      <c r="F18" s="15">
        <v>0.379</v>
      </c>
      <c r="G18" s="15">
        <v>0.38529999999999998</v>
      </c>
      <c r="H18" s="15">
        <v>0.42570000000000002</v>
      </c>
      <c r="I18" s="15">
        <v>0.43659999999999999</v>
      </c>
      <c r="J18" s="14">
        <v>0.44409999999999999</v>
      </c>
      <c r="K18" s="15">
        <v>0.44230000000000003</v>
      </c>
      <c r="L18" s="15">
        <v>0.42199999999999999</v>
      </c>
      <c r="M18" s="15">
        <v>0.38969999999999999</v>
      </c>
      <c r="N18" s="15">
        <v>0.443</v>
      </c>
      <c r="O18" s="14">
        <v>0.36170000000000002</v>
      </c>
      <c r="P18" s="15">
        <v>0.44679999999999997</v>
      </c>
      <c r="Q18" s="15">
        <v>0.40250000000000002</v>
      </c>
      <c r="R18" s="15">
        <v>0.26850000000000002</v>
      </c>
      <c r="S18" s="14">
        <v>0.4239</v>
      </c>
    </row>
    <row r="19" spans="1:19">
      <c r="A19" s="4" t="s">
        <v>147</v>
      </c>
      <c r="B19" s="12">
        <v>135</v>
      </c>
      <c r="C19" s="13">
        <v>71</v>
      </c>
      <c r="D19" s="12">
        <v>64</v>
      </c>
      <c r="E19" s="13">
        <v>28</v>
      </c>
      <c r="F19" s="13">
        <v>29</v>
      </c>
      <c r="G19" s="13">
        <v>24</v>
      </c>
      <c r="H19" s="13">
        <v>13</v>
      </c>
      <c r="I19" s="13">
        <v>16</v>
      </c>
      <c r="J19" s="12">
        <v>25</v>
      </c>
      <c r="K19" s="13">
        <v>37</v>
      </c>
      <c r="L19" s="13">
        <v>29</v>
      </c>
      <c r="M19" s="13">
        <v>29</v>
      </c>
      <c r="N19" s="13">
        <v>21</v>
      </c>
      <c r="O19" s="12">
        <v>19</v>
      </c>
      <c r="P19" s="13">
        <v>34</v>
      </c>
      <c r="Q19" s="13">
        <v>30</v>
      </c>
      <c r="R19" s="13">
        <v>11</v>
      </c>
      <c r="S19" s="12">
        <v>7</v>
      </c>
    </row>
    <row r="20" spans="1:19">
      <c r="A20" s="8" t="s">
        <v>117</v>
      </c>
      <c r="B20" s="16">
        <v>8.7300000000000003E-2</v>
      </c>
      <c r="C20" s="17">
        <v>9.1200000000000003E-2</v>
      </c>
      <c r="D20" s="16">
        <v>8.3400000000000002E-2</v>
      </c>
      <c r="E20" s="17">
        <v>0.17019999999999999</v>
      </c>
      <c r="F20" s="17">
        <v>0.1142</v>
      </c>
      <c r="G20" s="17">
        <v>9.3299999999999994E-2</v>
      </c>
      <c r="H20" s="17">
        <v>4.5499999999999999E-2</v>
      </c>
      <c r="I20" s="17">
        <v>6.7500000000000004E-2</v>
      </c>
      <c r="J20" s="16">
        <v>7.1599999999999997E-2</v>
      </c>
      <c r="K20" s="17">
        <v>0.1195</v>
      </c>
      <c r="L20" s="17">
        <v>0.1168</v>
      </c>
      <c r="M20" s="17">
        <v>9.1600000000000001E-2</v>
      </c>
      <c r="N20" s="17">
        <v>6.1800000000000001E-2</v>
      </c>
      <c r="O20" s="16">
        <v>5.74E-2</v>
      </c>
      <c r="P20" s="17">
        <v>5.74E-2</v>
      </c>
      <c r="Q20" s="17">
        <v>7.6799999999999993E-2</v>
      </c>
      <c r="R20" s="17">
        <v>0.108</v>
      </c>
      <c r="S20" s="16">
        <v>0.13250000000000001</v>
      </c>
    </row>
    <row r="21" spans="1:19">
      <c r="A21" s="4" t="s">
        <v>120</v>
      </c>
      <c r="B21" s="12">
        <v>1543</v>
      </c>
      <c r="C21" s="13">
        <v>777</v>
      </c>
      <c r="D21" s="12">
        <v>766</v>
      </c>
      <c r="E21" s="13">
        <v>165</v>
      </c>
      <c r="F21" s="13">
        <v>252</v>
      </c>
      <c r="G21" s="13">
        <v>262</v>
      </c>
      <c r="H21" s="13">
        <v>285</v>
      </c>
      <c r="I21" s="13">
        <v>230</v>
      </c>
      <c r="J21" s="12">
        <v>349</v>
      </c>
      <c r="K21" s="13">
        <v>308</v>
      </c>
      <c r="L21" s="13">
        <v>250</v>
      </c>
      <c r="M21" s="13">
        <v>312</v>
      </c>
      <c r="N21" s="13">
        <v>347</v>
      </c>
      <c r="O21" s="12">
        <v>327</v>
      </c>
      <c r="P21" s="13">
        <v>594</v>
      </c>
      <c r="Q21" s="13">
        <v>386</v>
      </c>
      <c r="R21" s="13">
        <v>106</v>
      </c>
      <c r="S21" s="12">
        <v>56</v>
      </c>
    </row>
    <row r="22" spans="1:19">
      <c r="A22" s="8" t="s">
        <v>117</v>
      </c>
      <c r="B22" s="18">
        <v>1</v>
      </c>
      <c r="C22" s="19">
        <v>1.0001</v>
      </c>
      <c r="D22" s="18">
        <v>1</v>
      </c>
      <c r="E22" s="19">
        <v>1</v>
      </c>
      <c r="F22" s="19">
        <v>1</v>
      </c>
      <c r="G22" s="19">
        <v>1</v>
      </c>
      <c r="H22" s="19">
        <v>1</v>
      </c>
      <c r="I22" s="19">
        <v>1</v>
      </c>
      <c r="J22" s="18">
        <v>1.0001</v>
      </c>
      <c r="K22" s="19">
        <v>1</v>
      </c>
      <c r="L22" s="19">
        <v>1.0001</v>
      </c>
      <c r="M22" s="19">
        <v>1</v>
      </c>
      <c r="N22" s="19">
        <v>1</v>
      </c>
      <c r="O22" s="18">
        <v>1</v>
      </c>
      <c r="P22" s="19">
        <v>1</v>
      </c>
      <c r="Q22" s="19">
        <v>1</v>
      </c>
      <c r="R22" s="19">
        <v>1</v>
      </c>
      <c r="S22"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Z22"/>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84</v>
      </c>
    </row>
    <row r="6" spans="1:26" ht="42" customHeight="1">
      <c r="A6" s="42" t="s">
        <v>182</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48</v>
      </c>
      <c r="C13" s="13">
        <v>21</v>
      </c>
      <c r="D13" s="12">
        <v>27</v>
      </c>
      <c r="E13" s="13">
        <v>13</v>
      </c>
      <c r="F13" s="13">
        <v>16</v>
      </c>
      <c r="G13" s="13">
        <v>6</v>
      </c>
      <c r="H13" s="13">
        <v>5</v>
      </c>
      <c r="I13" s="13">
        <v>3</v>
      </c>
      <c r="J13" s="12">
        <v>4</v>
      </c>
      <c r="K13" s="13">
        <v>16</v>
      </c>
      <c r="L13" s="13">
        <v>11</v>
      </c>
      <c r="M13" s="13">
        <v>9</v>
      </c>
      <c r="N13" s="13">
        <v>8</v>
      </c>
      <c r="O13" s="12">
        <v>4</v>
      </c>
      <c r="P13" s="13">
        <v>17</v>
      </c>
      <c r="Q13" s="13">
        <v>3</v>
      </c>
      <c r="R13" s="13">
        <v>1</v>
      </c>
      <c r="S13" s="12">
        <v>3</v>
      </c>
    </row>
    <row r="14" spans="1:26">
      <c r="A14" s="4" t="s">
        <v>117</v>
      </c>
      <c r="B14" s="14">
        <v>3.1099999999999999E-2</v>
      </c>
      <c r="C14" s="15">
        <v>2.75E-2</v>
      </c>
      <c r="D14" s="14">
        <v>3.4799999999999998E-2</v>
      </c>
      <c r="E14" s="15">
        <v>7.9399999999999998E-2</v>
      </c>
      <c r="F14" s="15">
        <v>6.4000000000000001E-2</v>
      </c>
      <c r="G14" s="15">
        <v>2.3E-2</v>
      </c>
      <c r="H14" s="15">
        <v>1.9099999999999999E-2</v>
      </c>
      <c r="I14" s="15">
        <v>1.47E-2</v>
      </c>
      <c r="J14" s="14">
        <v>1.12E-2</v>
      </c>
      <c r="K14" s="15">
        <v>5.21E-2</v>
      </c>
      <c r="L14" s="15">
        <v>4.41E-2</v>
      </c>
      <c r="M14" s="15">
        <v>3.04E-2</v>
      </c>
      <c r="N14" s="15">
        <v>2.29E-2</v>
      </c>
      <c r="O14" s="14">
        <v>1.0800000000000001E-2</v>
      </c>
      <c r="P14" s="15">
        <v>2.8000000000000001E-2</v>
      </c>
      <c r="Q14" s="15">
        <v>8.3999999999999995E-3</v>
      </c>
      <c r="R14" s="15">
        <v>7.4000000000000003E-3</v>
      </c>
      <c r="S14" s="14">
        <v>6.2600000000000003E-2</v>
      </c>
    </row>
    <row r="15" spans="1:26">
      <c r="A15" s="4" t="s">
        <v>145</v>
      </c>
      <c r="B15" s="12">
        <v>131</v>
      </c>
      <c r="C15" s="13">
        <v>66</v>
      </c>
      <c r="D15" s="12">
        <v>65</v>
      </c>
      <c r="E15" s="13">
        <v>30</v>
      </c>
      <c r="F15" s="13">
        <v>34</v>
      </c>
      <c r="G15" s="13">
        <v>23</v>
      </c>
      <c r="H15" s="13">
        <v>17</v>
      </c>
      <c r="I15" s="13">
        <v>14</v>
      </c>
      <c r="J15" s="12">
        <v>12</v>
      </c>
      <c r="K15" s="13">
        <v>32</v>
      </c>
      <c r="L15" s="13">
        <v>34</v>
      </c>
      <c r="M15" s="13">
        <v>15</v>
      </c>
      <c r="N15" s="13">
        <v>22</v>
      </c>
      <c r="O15" s="12">
        <v>28</v>
      </c>
      <c r="P15" s="13">
        <v>33</v>
      </c>
      <c r="Q15" s="13">
        <v>33</v>
      </c>
      <c r="R15" s="13">
        <v>11</v>
      </c>
      <c r="S15" s="12">
        <v>5</v>
      </c>
    </row>
    <row r="16" spans="1:26">
      <c r="A16" s="4" t="s">
        <v>117</v>
      </c>
      <c r="B16" s="14">
        <v>8.4699999999999998E-2</v>
      </c>
      <c r="C16" s="15">
        <v>8.4900000000000003E-2</v>
      </c>
      <c r="D16" s="14">
        <v>8.4599999999999995E-2</v>
      </c>
      <c r="E16" s="15">
        <v>0.18240000000000001</v>
      </c>
      <c r="F16" s="15">
        <v>0.13519999999999999</v>
      </c>
      <c r="G16" s="15">
        <v>8.9099999999999999E-2</v>
      </c>
      <c r="H16" s="15">
        <v>6.0999999999999999E-2</v>
      </c>
      <c r="I16" s="15">
        <v>6.0699999999999997E-2</v>
      </c>
      <c r="J16" s="14">
        <v>3.4000000000000002E-2</v>
      </c>
      <c r="K16" s="15">
        <v>0.1047</v>
      </c>
      <c r="L16" s="15">
        <v>0.13420000000000001</v>
      </c>
      <c r="M16" s="15">
        <v>4.9000000000000002E-2</v>
      </c>
      <c r="N16" s="15">
        <v>6.25E-2</v>
      </c>
      <c r="O16" s="14">
        <v>8.5800000000000001E-2</v>
      </c>
      <c r="P16" s="15">
        <v>5.6000000000000001E-2</v>
      </c>
      <c r="Q16" s="15">
        <v>8.6099999999999996E-2</v>
      </c>
      <c r="R16" s="15">
        <v>0.1076</v>
      </c>
      <c r="S16" s="14">
        <v>8.7099999999999997E-2</v>
      </c>
    </row>
    <row r="17" spans="1:19">
      <c r="A17" s="4" t="s">
        <v>146</v>
      </c>
      <c r="B17" s="12">
        <v>420</v>
      </c>
      <c r="C17" s="13">
        <v>201</v>
      </c>
      <c r="D17" s="12">
        <v>219</v>
      </c>
      <c r="E17" s="13">
        <v>52</v>
      </c>
      <c r="F17" s="13">
        <v>78</v>
      </c>
      <c r="G17" s="13">
        <v>83</v>
      </c>
      <c r="H17" s="13">
        <v>78</v>
      </c>
      <c r="I17" s="13">
        <v>53</v>
      </c>
      <c r="J17" s="12">
        <v>77</v>
      </c>
      <c r="K17" s="13">
        <v>87</v>
      </c>
      <c r="L17" s="13">
        <v>68</v>
      </c>
      <c r="M17" s="13">
        <v>91</v>
      </c>
      <c r="N17" s="13">
        <v>96</v>
      </c>
      <c r="O17" s="12">
        <v>78</v>
      </c>
      <c r="P17" s="13">
        <v>153</v>
      </c>
      <c r="Q17" s="13">
        <v>105</v>
      </c>
      <c r="R17" s="13">
        <v>31</v>
      </c>
      <c r="S17" s="12">
        <v>14</v>
      </c>
    </row>
    <row r="18" spans="1:19">
      <c r="A18" s="4" t="s">
        <v>117</v>
      </c>
      <c r="B18" s="14">
        <v>0.27210000000000001</v>
      </c>
      <c r="C18" s="15">
        <v>0.25850000000000001</v>
      </c>
      <c r="D18" s="14">
        <v>0.28589999999999999</v>
      </c>
      <c r="E18" s="15">
        <v>0.31269999999999998</v>
      </c>
      <c r="F18" s="15">
        <v>0.3095</v>
      </c>
      <c r="G18" s="15">
        <v>0.3155</v>
      </c>
      <c r="H18" s="15">
        <v>0.27350000000000002</v>
      </c>
      <c r="I18" s="15">
        <v>0.22900000000000001</v>
      </c>
      <c r="J18" s="14">
        <v>0.22059999999999999</v>
      </c>
      <c r="K18" s="15">
        <v>0.28260000000000002</v>
      </c>
      <c r="L18" s="15">
        <v>0.27279999999999999</v>
      </c>
      <c r="M18" s="15">
        <v>0.2918</v>
      </c>
      <c r="N18" s="15">
        <v>0.27710000000000001</v>
      </c>
      <c r="O18" s="14">
        <v>0.23749999999999999</v>
      </c>
      <c r="P18" s="15">
        <v>0.25740000000000002</v>
      </c>
      <c r="Q18" s="15">
        <v>0.27200000000000002</v>
      </c>
      <c r="R18" s="15">
        <v>0.29189999999999999</v>
      </c>
      <c r="S18" s="14">
        <v>0.24879999999999999</v>
      </c>
    </row>
    <row r="19" spans="1:19">
      <c r="A19" s="4" t="s">
        <v>147</v>
      </c>
      <c r="B19" s="12">
        <v>944</v>
      </c>
      <c r="C19" s="13">
        <v>489</v>
      </c>
      <c r="D19" s="12">
        <v>456</v>
      </c>
      <c r="E19" s="13">
        <v>70</v>
      </c>
      <c r="F19" s="13">
        <v>124</v>
      </c>
      <c r="G19" s="13">
        <v>150</v>
      </c>
      <c r="H19" s="13">
        <v>184</v>
      </c>
      <c r="I19" s="13">
        <v>160</v>
      </c>
      <c r="J19" s="12">
        <v>256</v>
      </c>
      <c r="K19" s="13">
        <v>172</v>
      </c>
      <c r="L19" s="13">
        <v>137</v>
      </c>
      <c r="M19" s="13">
        <v>196</v>
      </c>
      <c r="N19" s="13">
        <v>221</v>
      </c>
      <c r="O19" s="12">
        <v>217</v>
      </c>
      <c r="P19" s="13">
        <v>391</v>
      </c>
      <c r="Q19" s="13">
        <v>244</v>
      </c>
      <c r="R19" s="13">
        <v>63</v>
      </c>
      <c r="S19" s="12">
        <v>33</v>
      </c>
    </row>
    <row r="20" spans="1:19">
      <c r="A20" s="8" t="s">
        <v>117</v>
      </c>
      <c r="B20" s="16">
        <v>0.61209999999999998</v>
      </c>
      <c r="C20" s="17">
        <v>0.62909999999999999</v>
      </c>
      <c r="D20" s="16">
        <v>0.5948</v>
      </c>
      <c r="E20" s="17">
        <v>0.42549999999999999</v>
      </c>
      <c r="F20" s="17">
        <v>0.49130000000000001</v>
      </c>
      <c r="G20" s="17">
        <v>0.57230000000000003</v>
      </c>
      <c r="H20" s="17">
        <v>0.64629999999999999</v>
      </c>
      <c r="I20" s="17">
        <v>0.69550000000000001</v>
      </c>
      <c r="J20" s="16">
        <v>0.73419999999999996</v>
      </c>
      <c r="K20" s="17">
        <v>0.5605</v>
      </c>
      <c r="L20" s="17">
        <v>0.54890000000000005</v>
      </c>
      <c r="M20" s="17">
        <v>0.62880000000000003</v>
      </c>
      <c r="N20" s="17">
        <v>0.63749999999999996</v>
      </c>
      <c r="O20" s="16">
        <v>0.66600000000000004</v>
      </c>
      <c r="P20" s="17">
        <v>0.65859999999999996</v>
      </c>
      <c r="Q20" s="17">
        <v>0.63349999999999995</v>
      </c>
      <c r="R20" s="17">
        <v>0.59309999999999996</v>
      </c>
      <c r="S20" s="16">
        <v>0.60150000000000003</v>
      </c>
    </row>
    <row r="21" spans="1:19">
      <c r="A21" s="4" t="s">
        <v>120</v>
      </c>
      <c r="B21" s="12">
        <v>1543</v>
      </c>
      <c r="C21" s="13">
        <v>777</v>
      </c>
      <c r="D21" s="12">
        <v>766</v>
      </c>
      <c r="E21" s="13">
        <v>165</v>
      </c>
      <c r="F21" s="13">
        <v>252</v>
      </c>
      <c r="G21" s="13">
        <v>262</v>
      </c>
      <c r="H21" s="13">
        <v>285</v>
      </c>
      <c r="I21" s="13">
        <v>230</v>
      </c>
      <c r="J21" s="12">
        <v>349</v>
      </c>
      <c r="K21" s="13">
        <v>308</v>
      </c>
      <c r="L21" s="13">
        <v>250</v>
      </c>
      <c r="M21" s="13">
        <v>312</v>
      </c>
      <c r="N21" s="13">
        <v>347</v>
      </c>
      <c r="O21" s="12">
        <v>327</v>
      </c>
      <c r="P21" s="13">
        <v>594</v>
      </c>
      <c r="Q21" s="13">
        <v>386</v>
      </c>
      <c r="R21" s="13">
        <v>106</v>
      </c>
      <c r="S21" s="12">
        <v>56</v>
      </c>
    </row>
    <row r="22" spans="1:19">
      <c r="A22" s="8" t="s">
        <v>117</v>
      </c>
      <c r="B22" s="18">
        <v>1</v>
      </c>
      <c r="C22" s="19">
        <v>1</v>
      </c>
      <c r="D22" s="18">
        <v>1.0001</v>
      </c>
      <c r="E22" s="19">
        <v>1</v>
      </c>
      <c r="F22" s="19">
        <v>1</v>
      </c>
      <c r="G22" s="19">
        <v>0.99990000000000001</v>
      </c>
      <c r="H22" s="19">
        <v>0.99990000000000001</v>
      </c>
      <c r="I22" s="19">
        <v>0.99990000000000001</v>
      </c>
      <c r="J22" s="18">
        <v>1</v>
      </c>
      <c r="K22" s="19">
        <v>0.99990000000000001</v>
      </c>
      <c r="L22" s="19">
        <v>1</v>
      </c>
      <c r="M22" s="19">
        <v>1</v>
      </c>
      <c r="N22" s="19">
        <v>1</v>
      </c>
      <c r="O22" s="18">
        <v>1.0001</v>
      </c>
      <c r="P22" s="19">
        <v>1</v>
      </c>
      <c r="Q22" s="19">
        <v>1</v>
      </c>
      <c r="R22" s="19">
        <v>1</v>
      </c>
      <c r="S22"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Z22"/>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86</v>
      </c>
    </row>
    <row r="6" spans="1:26" ht="42" customHeight="1">
      <c r="A6" s="42" t="s">
        <v>183</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144</v>
      </c>
      <c r="B13" s="12">
        <v>112</v>
      </c>
      <c r="C13" s="13">
        <v>60</v>
      </c>
      <c r="D13" s="12">
        <v>53</v>
      </c>
      <c r="E13" s="13">
        <v>24</v>
      </c>
      <c r="F13" s="13">
        <v>20</v>
      </c>
      <c r="G13" s="13">
        <v>15</v>
      </c>
      <c r="H13" s="13">
        <v>11</v>
      </c>
      <c r="I13" s="13">
        <v>18</v>
      </c>
      <c r="J13" s="12">
        <v>24</v>
      </c>
      <c r="K13" s="13">
        <v>33</v>
      </c>
      <c r="L13" s="13">
        <v>18</v>
      </c>
      <c r="M13" s="13">
        <v>35</v>
      </c>
      <c r="N13" s="13">
        <v>14</v>
      </c>
      <c r="O13" s="12">
        <v>12</v>
      </c>
      <c r="P13" s="13">
        <v>32</v>
      </c>
      <c r="Q13" s="13">
        <v>31</v>
      </c>
      <c r="R13" s="13">
        <v>4</v>
      </c>
      <c r="S13" s="12">
        <v>4</v>
      </c>
    </row>
    <row r="14" spans="1:26">
      <c r="A14" s="4" t="s">
        <v>117</v>
      </c>
      <c r="B14" s="14">
        <v>7.2800000000000004E-2</v>
      </c>
      <c r="C14" s="15">
        <v>7.6999999999999999E-2</v>
      </c>
      <c r="D14" s="14">
        <v>6.8599999999999994E-2</v>
      </c>
      <c r="E14" s="15">
        <v>0.14480000000000001</v>
      </c>
      <c r="F14" s="15">
        <v>7.9100000000000004E-2</v>
      </c>
      <c r="G14" s="15">
        <v>5.9200000000000003E-2</v>
      </c>
      <c r="H14" s="15">
        <v>3.8100000000000002E-2</v>
      </c>
      <c r="I14" s="15">
        <v>7.7700000000000005E-2</v>
      </c>
      <c r="J14" s="14">
        <v>6.9500000000000006E-2</v>
      </c>
      <c r="K14" s="15">
        <v>0.10680000000000001</v>
      </c>
      <c r="L14" s="15">
        <v>7.1199999999999999E-2</v>
      </c>
      <c r="M14" s="15">
        <v>0.11219999999999999</v>
      </c>
      <c r="N14" s="15">
        <v>4.1500000000000002E-2</v>
      </c>
      <c r="O14" s="14">
        <v>3.7600000000000001E-2</v>
      </c>
      <c r="P14" s="15">
        <v>5.3900000000000003E-2</v>
      </c>
      <c r="Q14" s="15">
        <v>8.1100000000000005E-2</v>
      </c>
      <c r="R14" s="15">
        <v>4.1099999999999998E-2</v>
      </c>
      <c r="S14" s="14">
        <v>7.3999999999999996E-2</v>
      </c>
    </row>
    <row r="15" spans="1:26">
      <c r="A15" s="4" t="s">
        <v>145</v>
      </c>
      <c r="B15" s="12">
        <v>567</v>
      </c>
      <c r="C15" s="13">
        <v>307</v>
      </c>
      <c r="D15" s="12">
        <v>260</v>
      </c>
      <c r="E15" s="13">
        <v>50</v>
      </c>
      <c r="F15" s="13">
        <v>88</v>
      </c>
      <c r="G15" s="13">
        <v>92</v>
      </c>
      <c r="H15" s="13">
        <v>107</v>
      </c>
      <c r="I15" s="13">
        <v>84</v>
      </c>
      <c r="J15" s="12">
        <v>145</v>
      </c>
      <c r="K15" s="13">
        <v>120</v>
      </c>
      <c r="L15" s="13">
        <v>96</v>
      </c>
      <c r="M15" s="13">
        <v>108</v>
      </c>
      <c r="N15" s="13">
        <v>140</v>
      </c>
      <c r="O15" s="12">
        <v>104</v>
      </c>
      <c r="P15" s="13">
        <v>238</v>
      </c>
      <c r="Q15" s="13">
        <v>139</v>
      </c>
      <c r="R15" s="13">
        <v>27</v>
      </c>
      <c r="S15" s="12">
        <v>22</v>
      </c>
    </row>
    <row r="16" spans="1:26">
      <c r="A16" s="4" t="s">
        <v>117</v>
      </c>
      <c r="B16" s="14">
        <v>0.3674</v>
      </c>
      <c r="C16" s="15">
        <v>0.39450000000000002</v>
      </c>
      <c r="D16" s="14">
        <v>0.33979999999999999</v>
      </c>
      <c r="E16" s="15">
        <v>0.30509999999999998</v>
      </c>
      <c r="F16" s="15">
        <v>0.34960000000000002</v>
      </c>
      <c r="G16" s="15">
        <v>0.35149999999999998</v>
      </c>
      <c r="H16" s="15">
        <v>0.37609999999999999</v>
      </c>
      <c r="I16" s="15">
        <v>0.36630000000000001</v>
      </c>
      <c r="J16" s="14">
        <v>0.41510000000000002</v>
      </c>
      <c r="K16" s="15">
        <v>0.38929999999999998</v>
      </c>
      <c r="L16" s="15">
        <v>0.38319999999999999</v>
      </c>
      <c r="M16" s="15">
        <v>0.34549999999999997</v>
      </c>
      <c r="N16" s="15">
        <v>0.40310000000000001</v>
      </c>
      <c r="O16" s="14">
        <v>0.31759999999999999</v>
      </c>
      <c r="P16" s="15">
        <v>0.40160000000000001</v>
      </c>
      <c r="Q16" s="15">
        <v>0.36020000000000002</v>
      </c>
      <c r="R16" s="15">
        <v>0.25169999999999998</v>
      </c>
      <c r="S16" s="14">
        <v>0.3911</v>
      </c>
    </row>
    <row r="17" spans="1:19">
      <c r="A17" s="4" t="s">
        <v>146</v>
      </c>
      <c r="B17" s="12">
        <v>434</v>
      </c>
      <c r="C17" s="13">
        <v>208</v>
      </c>
      <c r="D17" s="12">
        <v>226</v>
      </c>
      <c r="E17" s="13">
        <v>35</v>
      </c>
      <c r="F17" s="13">
        <v>57</v>
      </c>
      <c r="G17" s="13">
        <v>73</v>
      </c>
      <c r="H17" s="13">
        <v>81</v>
      </c>
      <c r="I17" s="13">
        <v>73</v>
      </c>
      <c r="J17" s="12">
        <v>114</v>
      </c>
      <c r="K17" s="13">
        <v>68</v>
      </c>
      <c r="L17" s="13">
        <v>64</v>
      </c>
      <c r="M17" s="13">
        <v>86</v>
      </c>
      <c r="N17" s="13">
        <v>93</v>
      </c>
      <c r="O17" s="12">
        <v>123</v>
      </c>
      <c r="P17" s="13">
        <v>163</v>
      </c>
      <c r="Q17" s="13">
        <v>112</v>
      </c>
      <c r="R17" s="13">
        <v>44</v>
      </c>
      <c r="S17" s="12">
        <v>17</v>
      </c>
    </row>
    <row r="18" spans="1:19">
      <c r="A18" s="4" t="s">
        <v>117</v>
      </c>
      <c r="B18" s="14">
        <v>0.28129999999999999</v>
      </c>
      <c r="C18" s="15">
        <v>0.2671</v>
      </c>
      <c r="D18" s="14">
        <v>0.29559999999999997</v>
      </c>
      <c r="E18" s="15">
        <v>0.2122</v>
      </c>
      <c r="F18" s="15">
        <v>0.22720000000000001</v>
      </c>
      <c r="G18" s="15">
        <v>0.27950000000000003</v>
      </c>
      <c r="H18" s="15">
        <v>0.28560000000000002</v>
      </c>
      <c r="I18" s="15">
        <v>0.31890000000000002</v>
      </c>
      <c r="J18" s="14">
        <v>0.32590000000000002</v>
      </c>
      <c r="K18" s="15">
        <v>0.22</v>
      </c>
      <c r="L18" s="15">
        <v>0.25569999999999998</v>
      </c>
      <c r="M18" s="15">
        <v>0.27639999999999998</v>
      </c>
      <c r="N18" s="15">
        <v>0.26790000000000003</v>
      </c>
      <c r="O18" s="14">
        <v>0.37740000000000001</v>
      </c>
      <c r="P18" s="15">
        <v>0.27439999999999998</v>
      </c>
      <c r="Q18" s="15">
        <v>0.29070000000000001</v>
      </c>
      <c r="R18" s="15">
        <v>0.41620000000000001</v>
      </c>
      <c r="S18" s="14">
        <v>0.30170000000000002</v>
      </c>
    </row>
    <row r="19" spans="1:19">
      <c r="A19" s="4" t="s">
        <v>147</v>
      </c>
      <c r="B19" s="12">
        <v>430</v>
      </c>
      <c r="C19" s="13">
        <v>203</v>
      </c>
      <c r="D19" s="12">
        <v>227</v>
      </c>
      <c r="E19" s="13">
        <v>56</v>
      </c>
      <c r="F19" s="13">
        <v>87</v>
      </c>
      <c r="G19" s="13">
        <v>81</v>
      </c>
      <c r="H19" s="13">
        <v>86</v>
      </c>
      <c r="I19" s="13">
        <v>55</v>
      </c>
      <c r="J19" s="12">
        <v>66</v>
      </c>
      <c r="K19" s="13">
        <v>87</v>
      </c>
      <c r="L19" s="13">
        <v>73</v>
      </c>
      <c r="M19" s="13">
        <v>83</v>
      </c>
      <c r="N19" s="13">
        <v>100</v>
      </c>
      <c r="O19" s="12">
        <v>87</v>
      </c>
      <c r="P19" s="13">
        <v>160</v>
      </c>
      <c r="Q19" s="13">
        <v>103</v>
      </c>
      <c r="R19" s="13">
        <v>31</v>
      </c>
      <c r="S19" s="12">
        <v>13</v>
      </c>
    </row>
    <row r="20" spans="1:19">
      <c r="A20" s="8" t="s">
        <v>117</v>
      </c>
      <c r="B20" s="16">
        <v>0.27860000000000001</v>
      </c>
      <c r="C20" s="17">
        <v>0.26140000000000002</v>
      </c>
      <c r="D20" s="16">
        <v>0.29599999999999999</v>
      </c>
      <c r="E20" s="17">
        <v>0.33800000000000002</v>
      </c>
      <c r="F20" s="17">
        <v>0.34410000000000002</v>
      </c>
      <c r="G20" s="17">
        <v>0.30980000000000002</v>
      </c>
      <c r="H20" s="17">
        <v>0.30009999999999998</v>
      </c>
      <c r="I20" s="17">
        <v>0.23699999999999999</v>
      </c>
      <c r="J20" s="16">
        <v>0.1895</v>
      </c>
      <c r="K20" s="17">
        <v>0.28389999999999999</v>
      </c>
      <c r="L20" s="17">
        <v>0.28989999999999999</v>
      </c>
      <c r="M20" s="17">
        <v>0.26590000000000003</v>
      </c>
      <c r="N20" s="17">
        <v>0.28749999999999998</v>
      </c>
      <c r="O20" s="16">
        <v>0.26740000000000003</v>
      </c>
      <c r="P20" s="17">
        <v>0.27010000000000001</v>
      </c>
      <c r="Q20" s="17">
        <v>0.26800000000000002</v>
      </c>
      <c r="R20" s="17">
        <v>0.29099999999999998</v>
      </c>
      <c r="S20" s="16">
        <v>0.23319999999999999</v>
      </c>
    </row>
    <row r="21" spans="1:19">
      <c r="A21" s="4" t="s">
        <v>120</v>
      </c>
      <c r="B21" s="12">
        <v>1543</v>
      </c>
      <c r="C21" s="13">
        <v>777</v>
      </c>
      <c r="D21" s="12">
        <v>766</v>
      </c>
      <c r="E21" s="13">
        <v>165</v>
      </c>
      <c r="F21" s="13">
        <v>252</v>
      </c>
      <c r="G21" s="13">
        <v>262</v>
      </c>
      <c r="H21" s="13">
        <v>285</v>
      </c>
      <c r="I21" s="13">
        <v>230</v>
      </c>
      <c r="J21" s="12">
        <v>349</v>
      </c>
      <c r="K21" s="13">
        <v>308</v>
      </c>
      <c r="L21" s="13">
        <v>250</v>
      </c>
      <c r="M21" s="13">
        <v>312</v>
      </c>
      <c r="N21" s="13">
        <v>347</v>
      </c>
      <c r="O21" s="12">
        <v>327</v>
      </c>
      <c r="P21" s="13">
        <v>594</v>
      </c>
      <c r="Q21" s="13">
        <v>386</v>
      </c>
      <c r="R21" s="13">
        <v>106</v>
      </c>
      <c r="S21" s="12">
        <v>56</v>
      </c>
    </row>
    <row r="22" spans="1:19">
      <c r="A22" s="8" t="s">
        <v>117</v>
      </c>
      <c r="B22" s="18">
        <v>1.0001</v>
      </c>
      <c r="C22" s="19">
        <v>1</v>
      </c>
      <c r="D22" s="18">
        <v>1</v>
      </c>
      <c r="E22" s="19">
        <v>1.0001</v>
      </c>
      <c r="F22" s="19">
        <v>1</v>
      </c>
      <c r="G22" s="19">
        <v>1</v>
      </c>
      <c r="H22" s="19">
        <v>0.99990000000000001</v>
      </c>
      <c r="I22" s="19">
        <v>0.99990000000000001</v>
      </c>
      <c r="J22" s="18">
        <v>1</v>
      </c>
      <c r="K22" s="19">
        <v>1</v>
      </c>
      <c r="L22" s="19">
        <v>1</v>
      </c>
      <c r="M22" s="19">
        <v>1</v>
      </c>
      <c r="N22" s="19">
        <v>1</v>
      </c>
      <c r="O22" s="18">
        <v>1</v>
      </c>
      <c r="P22" s="19">
        <v>1</v>
      </c>
      <c r="Q22" s="19">
        <v>1</v>
      </c>
      <c r="R22" s="19">
        <v>1</v>
      </c>
      <c r="S22"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Z22"/>
  <sheetViews>
    <sheetView tabSelected="1"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88</v>
      </c>
    </row>
    <row r="6" spans="1:26" ht="42" customHeight="1">
      <c r="A6" s="42" t="s">
        <v>184</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261</v>
      </c>
      <c r="H12" s="11">
        <v>284</v>
      </c>
      <c r="I12" s="11">
        <v>230</v>
      </c>
      <c r="J12" s="10">
        <v>349</v>
      </c>
      <c r="K12" s="11">
        <v>308</v>
      </c>
      <c r="L12" s="11">
        <v>250</v>
      </c>
      <c r="M12" s="11">
        <v>311</v>
      </c>
      <c r="N12" s="11">
        <v>347</v>
      </c>
      <c r="O12" s="10">
        <v>327</v>
      </c>
      <c r="P12" s="11">
        <v>593</v>
      </c>
      <c r="Q12" s="11">
        <v>385</v>
      </c>
      <c r="R12" s="11">
        <v>106</v>
      </c>
      <c r="S12" s="10">
        <v>55</v>
      </c>
    </row>
    <row r="13" spans="1:26" ht="25.5">
      <c r="A13" s="4" t="s">
        <v>185</v>
      </c>
      <c r="B13" s="12">
        <v>112</v>
      </c>
      <c r="C13" s="13">
        <v>52</v>
      </c>
      <c r="D13" s="12">
        <v>60</v>
      </c>
      <c r="E13" s="13">
        <v>22</v>
      </c>
      <c r="F13" s="13">
        <v>33</v>
      </c>
      <c r="G13" s="13">
        <v>24</v>
      </c>
      <c r="H13" s="13">
        <v>15</v>
      </c>
      <c r="I13" s="13">
        <v>5</v>
      </c>
      <c r="J13" s="12">
        <v>14</v>
      </c>
      <c r="K13" s="13">
        <v>28</v>
      </c>
      <c r="L13" s="13">
        <v>19</v>
      </c>
      <c r="M13" s="13">
        <v>22</v>
      </c>
      <c r="N13" s="13">
        <v>19</v>
      </c>
      <c r="O13" s="12">
        <v>24</v>
      </c>
      <c r="P13" s="13">
        <v>30</v>
      </c>
      <c r="Q13" s="13">
        <v>38</v>
      </c>
      <c r="R13" s="13">
        <v>4</v>
      </c>
      <c r="S13" s="12">
        <v>2</v>
      </c>
    </row>
    <row r="14" spans="1:26">
      <c r="A14" s="4" t="s">
        <v>117</v>
      </c>
      <c r="B14" s="14">
        <v>7.2599999999999998E-2</v>
      </c>
      <c r="C14" s="15">
        <v>6.6799999999999998E-2</v>
      </c>
      <c r="D14" s="14">
        <v>7.8299999999999995E-2</v>
      </c>
      <c r="E14" s="15">
        <v>0.1333</v>
      </c>
      <c r="F14" s="15">
        <v>0.13039999999999999</v>
      </c>
      <c r="G14" s="15">
        <v>9.1999999999999998E-2</v>
      </c>
      <c r="H14" s="15">
        <v>5.2600000000000001E-2</v>
      </c>
      <c r="I14" s="15">
        <v>2.1700000000000001E-2</v>
      </c>
      <c r="J14" s="14">
        <v>4.0099999999999997E-2</v>
      </c>
      <c r="K14" s="15">
        <v>9.0899999999999995E-2</v>
      </c>
      <c r="L14" s="15">
        <v>7.5700000000000003E-2</v>
      </c>
      <c r="M14" s="15">
        <v>7.0499999999999993E-2</v>
      </c>
      <c r="N14" s="15">
        <v>5.4800000000000001E-2</v>
      </c>
      <c r="O14" s="14">
        <v>7.3400000000000007E-2</v>
      </c>
      <c r="P14" s="15">
        <v>5.0500000000000003E-2</v>
      </c>
      <c r="Q14" s="15">
        <v>9.8400000000000001E-2</v>
      </c>
      <c r="R14" s="15">
        <v>3.7699999999999997E-2</v>
      </c>
      <c r="S14" s="14">
        <v>3.5700000000000003E-2</v>
      </c>
    </row>
    <row r="15" spans="1:26">
      <c r="A15" s="4" t="s">
        <v>186</v>
      </c>
      <c r="B15" s="12">
        <v>48</v>
      </c>
      <c r="C15" s="13">
        <v>21</v>
      </c>
      <c r="D15" s="12">
        <v>27</v>
      </c>
      <c r="E15" s="13">
        <v>13</v>
      </c>
      <c r="F15" s="13">
        <v>16</v>
      </c>
      <c r="G15" s="13">
        <v>6</v>
      </c>
      <c r="H15" s="13">
        <v>5</v>
      </c>
      <c r="I15" s="13">
        <v>3</v>
      </c>
      <c r="J15" s="12">
        <v>4</v>
      </c>
      <c r="K15" s="13">
        <v>16</v>
      </c>
      <c r="L15" s="13">
        <v>11</v>
      </c>
      <c r="M15" s="13">
        <v>9</v>
      </c>
      <c r="N15" s="13">
        <v>8</v>
      </c>
      <c r="O15" s="12">
        <v>4</v>
      </c>
      <c r="P15" s="13">
        <v>17</v>
      </c>
      <c r="Q15" s="13">
        <v>3</v>
      </c>
      <c r="R15" s="13">
        <v>1</v>
      </c>
      <c r="S15" s="12">
        <v>3</v>
      </c>
    </row>
    <row r="16" spans="1:26">
      <c r="A16" s="4" t="s">
        <v>117</v>
      </c>
      <c r="B16" s="14">
        <v>3.1099999999999999E-2</v>
      </c>
      <c r="C16" s="15">
        <v>2.7E-2</v>
      </c>
      <c r="D16" s="14">
        <v>3.5200000000000002E-2</v>
      </c>
      <c r="E16" s="15">
        <v>7.8799999999999995E-2</v>
      </c>
      <c r="F16" s="15">
        <v>6.3500000000000001E-2</v>
      </c>
      <c r="G16" s="15">
        <v>2.29E-2</v>
      </c>
      <c r="H16" s="15">
        <v>1.7600000000000001E-2</v>
      </c>
      <c r="I16" s="15">
        <v>1.2999999999999999E-2</v>
      </c>
      <c r="J16" s="14">
        <v>1.15E-2</v>
      </c>
      <c r="K16" s="15">
        <v>5.21E-2</v>
      </c>
      <c r="L16" s="15">
        <v>4.3999999999999997E-2</v>
      </c>
      <c r="M16" s="15">
        <v>2.8899999999999999E-2</v>
      </c>
      <c r="N16" s="15">
        <v>2.3099999999999999E-2</v>
      </c>
      <c r="O16" s="14">
        <v>1.2200000000000001E-2</v>
      </c>
      <c r="P16" s="15">
        <v>2.86E-2</v>
      </c>
      <c r="Q16" s="15">
        <v>7.7999999999999996E-3</v>
      </c>
      <c r="R16" s="15">
        <v>9.4000000000000004E-3</v>
      </c>
      <c r="S16" s="14">
        <v>5.45E-2</v>
      </c>
    </row>
    <row r="17" spans="1:19">
      <c r="A17" s="4" t="s">
        <v>187</v>
      </c>
      <c r="B17" s="12">
        <v>112</v>
      </c>
      <c r="C17" s="13">
        <v>60</v>
      </c>
      <c r="D17" s="12">
        <v>53</v>
      </c>
      <c r="E17" s="13">
        <v>24</v>
      </c>
      <c r="F17" s="13">
        <v>20</v>
      </c>
      <c r="G17" s="13">
        <v>15</v>
      </c>
      <c r="H17" s="13">
        <v>11</v>
      </c>
      <c r="I17" s="13">
        <v>18</v>
      </c>
      <c r="J17" s="12">
        <v>24</v>
      </c>
      <c r="K17" s="13">
        <v>33</v>
      </c>
      <c r="L17" s="13">
        <v>18</v>
      </c>
      <c r="M17" s="13">
        <v>35</v>
      </c>
      <c r="N17" s="13">
        <v>14</v>
      </c>
      <c r="O17" s="12">
        <v>12</v>
      </c>
      <c r="P17" s="13">
        <v>32</v>
      </c>
      <c r="Q17" s="13">
        <v>31</v>
      </c>
      <c r="R17" s="13">
        <v>4</v>
      </c>
      <c r="S17" s="12">
        <v>4</v>
      </c>
    </row>
    <row r="18" spans="1:19">
      <c r="A18" s="4" t="s">
        <v>117</v>
      </c>
      <c r="B18" s="14">
        <v>7.2599999999999998E-2</v>
      </c>
      <c r="C18" s="15">
        <v>7.7100000000000002E-2</v>
      </c>
      <c r="D18" s="14">
        <v>6.9199999999999998E-2</v>
      </c>
      <c r="E18" s="15">
        <v>0.14549999999999999</v>
      </c>
      <c r="F18" s="15">
        <v>7.9399999999999998E-2</v>
      </c>
      <c r="G18" s="15">
        <v>5.7500000000000002E-2</v>
      </c>
      <c r="H18" s="15">
        <v>3.8600000000000002E-2</v>
      </c>
      <c r="I18" s="15">
        <v>7.8299999999999995E-2</v>
      </c>
      <c r="J18" s="14">
        <v>6.88E-2</v>
      </c>
      <c r="K18" s="15">
        <v>0.1071</v>
      </c>
      <c r="L18" s="15">
        <v>7.17E-2</v>
      </c>
      <c r="M18" s="15">
        <v>0.11219999999999999</v>
      </c>
      <c r="N18" s="15">
        <v>4.0300000000000002E-2</v>
      </c>
      <c r="O18" s="14">
        <v>3.6799999999999999E-2</v>
      </c>
      <c r="P18" s="15">
        <v>5.3999999999999999E-2</v>
      </c>
      <c r="Q18" s="15">
        <v>8.0500000000000002E-2</v>
      </c>
      <c r="R18" s="15">
        <v>3.7699999999999997E-2</v>
      </c>
      <c r="S18" s="14">
        <v>7.1400000000000005E-2</v>
      </c>
    </row>
    <row r="19" spans="1:19">
      <c r="A19" s="4" t="s">
        <v>188</v>
      </c>
      <c r="B19" s="12">
        <v>1271</v>
      </c>
      <c r="C19" s="13">
        <v>644</v>
      </c>
      <c r="D19" s="12">
        <v>626</v>
      </c>
      <c r="E19" s="13">
        <v>106</v>
      </c>
      <c r="F19" s="13">
        <v>183</v>
      </c>
      <c r="G19" s="13">
        <v>216</v>
      </c>
      <c r="H19" s="13">
        <v>254</v>
      </c>
      <c r="I19" s="13">
        <v>204</v>
      </c>
      <c r="J19" s="12">
        <v>307</v>
      </c>
      <c r="K19" s="13">
        <v>231</v>
      </c>
      <c r="L19" s="13">
        <v>203</v>
      </c>
      <c r="M19" s="13">
        <v>245</v>
      </c>
      <c r="N19" s="13">
        <v>305</v>
      </c>
      <c r="O19" s="12">
        <v>287</v>
      </c>
      <c r="P19" s="13">
        <v>515</v>
      </c>
      <c r="Q19" s="13">
        <v>314</v>
      </c>
      <c r="R19" s="13">
        <v>97</v>
      </c>
      <c r="S19" s="12">
        <v>46</v>
      </c>
    </row>
    <row r="20" spans="1:19">
      <c r="A20" s="8" t="s">
        <v>117</v>
      </c>
      <c r="B20" s="16">
        <v>0.82369999999999999</v>
      </c>
      <c r="C20" s="17">
        <v>0.82879999999999998</v>
      </c>
      <c r="D20" s="16">
        <v>0.81720000000000004</v>
      </c>
      <c r="E20" s="17">
        <v>0.64239999999999997</v>
      </c>
      <c r="F20" s="17">
        <v>0.72619999999999996</v>
      </c>
      <c r="G20" s="17">
        <v>0.8276</v>
      </c>
      <c r="H20" s="17">
        <v>0.89439999999999997</v>
      </c>
      <c r="I20" s="17">
        <v>0.88700000000000001</v>
      </c>
      <c r="J20" s="16">
        <v>0.87970000000000004</v>
      </c>
      <c r="K20" s="17">
        <v>0.75</v>
      </c>
      <c r="L20" s="17">
        <v>0.81200000000000006</v>
      </c>
      <c r="M20" s="17">
        <v>0.78779999999999994</v>
      </c>
      <c r="N20" s="17">
        <v>0.879</v>
      </c>
      <c r="O20" s="16">
        <v>0.87770000000000004</v>
      </c>
      <c r="P20" s="17">
        <v>0.86850000000000005</v>
      </c>
      <c r="Q20" s="17">
        <v>0.81559999999999999</v>
      </c>
      <c r="R20" s="17">
        <v>0.91510000000000002</v>
      </c>
      <c r="S20" s="16">
        <v>0.83640000000000003</v>
      </c>
    </row>
    <row r="21" spans="1:19">
      <c r="A21" s="4" t="s">
        <v>120</v>
      </c>
      <c r="B21" s="12">
        <v>1543</v>
      </c>
      <c r="C21" s="13">
        <v>777</v>
      </c>
      <c r="D21" s="12">
        <v>766</v>
      </c>
      <c r="E21" s="13">
        <v>165</v>
      </c>
      <c r="F21" s="13">
        <v>252</v>
      </c>
      <c r="G21" s="13">
        <v>261</v>
      </c>
      <c r="H21" s="13">
        <v>284</v>
      </c>
      <c r="I21" s="13">
        <v>230</v>
      </c>
      <c r="J21" s="12">
        <v>349</v>
      </c>
      <c r="K21" s="13">
        <v>308</v>
      </c>
      <c r="L21" s="13">
        <v>250</v>
      </c>
      <c r="M21" s="13">
        <v>311</v>
      </c>
      <c r="N21" s="13">
        <v>347</v>
      </c>
      <c r="O21" s="12">
        <v>327</v>
      </c>
      <c r="P21" s="13">
        <v>593</v>
      </c>
      <c r="Q21" s="13">
        <v>385</v>
      </c>
      <c r="R21" s="13">
        <v>106</v>
      </c>
      <c r="S21" s="12">
        <v>55</v>
      </c>
    </row>
    <row r="22" spans="1:19">
      <c r="A22" s="8" t="s">
        <v>117</v>
      </c>
      <c r="B22" s="18">
        <v>0.99990000000000001</v>
      </c>
      <c r="C22" s="19">
        <v>0.99990000000000001</v>
      </c>
      <c r="D22" s="18">
        <v>0.99990000000000001</v>
      </c>
      <c r="E22" s="19">
        <v>1</v>
      </c>
      <c r="F22" s="19">
        <v>1</v>
      </c>
      <c r="G22" s="19">
        <v>1.0001</v>
      </c>
      <c r="H22" s="19">
        <v>1</v>
      </c>
      <c r="I22" s="19">
        <v>1.0001</v>
      </c>
      <c r="J22" s="18">
        <v>1</v>
      </c>
      <c r="K22" s="19">
        <v>1</v>
      </c>
      <c r="L22" s="19">
        <v>1</v>
      </c>
      <c r="M22" s="19">
        <v>1.0001</v>
      </c>
      <c r="N22" s="19">
        <v>1</v>
      </c>
      <c r="O22" s="18">
        <v>1.0001</v>
      </c>
      <c r="P22" s="19">
        <v>1</v>
      </c>
      <c r="Q22" s="19">
        <v>1.0001</v>
      </c>
      <c r="R22" s="19">
        <v>1</v>
      </c>
      <c r="S22" s="18">
        <v>1.0001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8</v>
      </c>
    </row>
    <row r="6" spans="1:26" ht="42" customHeight="1">
      <c r="A6" s="42" t="s">
        <v>125</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116</v>
      </c>
      <c r="B13" s="12">
        <v>499</v>
      </c>
      <c r="C13" s="13">
        <v>207</v>
      </c>
      <c r="D13" s="12">
        <v>293</v>
      </c>
      <c r="E13" s="13">
        <v>54</v>
      </c>
      <c r="F13" s="13">
        <v>89</v>
      </c>
      <c r="G13" s="13">
        <v>86</v>
      </c>
      <c r="H13" s="13">
        <v>79</v>
      </c>
      <c r="I13" s="13">
        <v>73</v>
      </c>
      <c r="J13" s="12">
        <v>118</v>
      </c>
      <c r="K13" s="13">
        <v>128</v>
      </c>
      <c r="L13" s="13">
        <v>113</v>
      </c>
      <c r="M13" s="13">
        <v>79</v>
      </c>
      <c r="N13" s="13">
        <v>81</v>
      </c>
      <c r="O13" s="12">
        <v>98</v>
      </c>
      <c r="P13" s="13">
        <v>201</v>
      </c>
      <c r="Q13" s="13">
        <v>137</v>
      </c>
      <c r="R13" s="13">
        <v>42</v>
      </c>
      <c r="S13" s="12">
        <v>14</v>
      </c>
    </row>
    <row r="14" spans="1:26">
      <c r="A14" s="4" t="s">
        <v>117</v>
      </c>
      <c r="B14" s="14">
        <v>0.32350000000000001</v>
      </c>
      <c r="C14" s="15">
        <v>0.26579999999999998</v>
      </c>
      <c r="D14" s="14">
        <v>0.38200000000000001</v>
      </c>
      <c r="E14" s="15">
        <v>0.32969999999999999</v>
      </c>
      <c r="F14" s="15">
        <v>0.35320000000000001</v>
      </c>
      <c r="G14" s="15">
        <v>0.32779999999999998</v>
      </c>
      <c r="H14" s="15">
        <v>0.27800000000000002</v>
      </c>
      <c r="I14" s="15">
        <v>0.31759999999999999</v>
      </c>
      <c r="J14" s="14">
        <v>0.33689999999999998</v>
      </c>
      <c r="K14" s="15">
        <v>0.41720000000000002</v>
      </c>
      <c r="L14" s="15">
        <v>0.44969999999999999</v>
      </c>
      <c r="M14" s="15">
        <v>0.25459999999999999</v>
      </c>
      <c r="N14" s="15">
        <v>0.2344</v>
      </c>
      <c r="O14" s="14">
        <v>0.29899999999999999</v>
      </c>
      <c r="P14" s="15">
        <v>0.33900000000000002</v>
      </c>
      <c r="Q14" s="15">
        <v>0.35610000000000003</v>
      </c>
      <c r="R14" s="15">
        <v>0.39939999999999998</v>
      </c>
      <c r="S14" s="14">
        <v>0.25950000000000001</v>
      </c>
    </row>
    <row r="15" spans="1:26">
      <c r="A15" s="4" t="s">
        <v>118</v>
      </c>
      <c r="B15" s="12">
        <v>845</v>
      </c>
      <c r="C15" s="13">
        <v>464</v>
      </c>
      <c r="D15" s="12">
        <v>381</v>
      </c>
      <c r="E15" s="13">
        <v>94</v>
      </c>
      <c r="F15" s="13">
        <v>129</v>
      </c>
      <c r="G15" s="13">
        <v>142</v>
      </c>
      <c r="H15" s="13">
        <v>172</v>
      </c>
      <c r="I15" s="13">
        <v>122</v>
      </c>
      <c r="J15" s="12">
        <v>185</v>
      </c>
      <c r="K15" s="13">
        <v>141</v>
      </c>
      <c r="L15" s="13">
        <v>108</v>
      </c>
      <c r="M15" s="13">
        <v>191</v>
      </c>
      <c r="N15" s="13">
        <v>231</v>
      </c>
      <c r="O15" s="12">
        <v>174</v>
      </c>
      <c r="P15" s="13">
        <v>326</v>
      </c>
      <c r="Q15" s="13">
        <v>201</v>
      </c>
      <c r="R15" s="13">
        <v>45</v>
      </c>
      <c r="S15" s="12">
        <v>33</v>
      </c>
    </row>
    <row r="16" spans="1:26">
      <c r="A16" s="4" t="s">
        <v>117</v>
      </c>
      <c r="B16" s="14">
        <v>0.54759999999999998</v>
      </c>
      <c r="C16" s="15">
        <v>0.5968</v>
      </c>
      <c r="D16" s="14">
        <v>0.49759999999999999</v>
      </c>
      <c r="E16" s="15">
        <v>0.56799999999999995</v>
      </c>
      <c r="F16" s="15">
        <v>0.51219999999999999</v>
      </c>
      <c r="G16" s="15">
        <v>0.54249999999999998</v>
      </c>
      <c r="H16" s="15">
        <v>0.60409999999999997</v>
      </c>
      <c r="I16" s="15">
        <v>0.53149999999999997</v>
      </c>
      <c r="J16" s="14">
        <v>0.53169999999999995</v>
      </c>
      <c r="K16" s="15">
        <v>0.45800000000000002</v>
      </c>
      <c r="L16" s="15">
        <v>0.43180000000000002</v>
      </c>
      <c r="M16" s="15">
        <v>0.61280000000000001</v>
      </c>
      <c r="N16" s="15">
        <v>0.66679999999999995</v>
      </c>
      <c r="O16" s="14">
        <v>0.53180000000000005</v>
      </c>
      <c r="P16" s="15">
        <v>0.54949999999999999</v>
      </c>
      <c r="Q16" s="15">
        <v>0.52229999999999999</v>
      </c>
      <c r="R16" s="15">
        <v>0.42730000000000001</v>
      </c>
      <c r="S16" s="14">
        <v>0.58660000000000001</v>
      </c>
    </row>
    <row r="17" spans="1:19">
      <c r="A17" s="4" t="s">
        <v>119</v>
      </c>
      <c r="B17" s="12">
        <v>199</v>
      </c>
      <c r="C17" s="13">
        <v>107</v>
      </c>
      <c r="D17" s="12">
        <v>92</v>
      </c>
      <c r="E17" s="13">
        <v>17</v>
      </c>
      <c r="F17" s="13">
        <v>34</v>
      </c>
      <c r="G17" s="13">
        <v>34</v>
      </c>
      <c r="H17" s="13">
        <v>34</v>
      </c>
      <c r="I17" s="13">
        <v>35</v>
      </c>
      <c r="J17" s="12">
        <v>46</v>
      </c>
      <c r="K17" s="13">
        <v>38</v>
      </c>
      <c r="L17" s="13">
        <v>30</v>
      </c>
      <c r="M17" s="13">
        <v>41</v>
      </c>
      <c r="N17" s="13">
        <v>34</v>
      </c>
      <c r="O17" s="12">
        <v>55</v>
      </c>
      <c r="P17" s="13">
        <v>66</v>
      </c>
      <c r="Q17" s="13">
        <v>47</v>
      </c>
      <c r="R17" s="13">
        <v>18</v>
      </c>
      <c r="S17" s="12">
        <v>9</v>
      </c>
    </row>
    <row r="18" spans="1:19">
      <c r="A18" s="8" t="s">
        <v>117</v>
      </c>
      <c r="B18" s="16">
        <v>0.12889999999999999</v>
      </c>
      <c r="C18" s="17">
        <v>0.13739999999999999</v>
      </c>
      <c r="D18" s="16">
        <v>0.12039999999999999</v>
      </c>
      <c r="E18" s="17">
        <v>0.1022</v>
      </c>
      <c r="F18" s="17">
        <v>0.1346</v>
      </c>
      <c r="G18" s="17">
        <v>0.12970000000000001</v>
      </c>
      <c r="H18" s="17">
        <v>0.1179</v>
      </c>
      <c r="I18" s="17">
        <v>0.15090000000000001</v>
      </c>
      <c r="J18" s="16">
        <v>0.13139999999999999</v>
      </c>
      <c r="K18" s="17">
        <v>0.12479999999999999</v>
      </c>
      <c r="L18" s="17">
        <v>0.11849999999999999</v>
      </c>
      <c r="M18" s="17">
        <v>0.1326</v>
      </c>
      <c r="N18" s="17">
        <v>9.8799999999999999E-2</v>
      </c>
      <c r="O18" s="16">
        <v>0.16919999999999999</v>
      </c>
      <c r="P18" s="17">
        <v>0.1115</v>
      </c>
      <c r="Q18" s="17">
        <v>0.1217</v>
      </c>
      <c r="R18" s="17">
        <v>0.1734</v>
      </c>
      <c r="S18" s="16">
        <v>0.15390000000000001</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1</v>
      </c>
      <c r="E20" s="19">
        <v>0.99990000000000001</v>
      </c>
      <c r="F20" s="19">
        <v>1</v>
      </c>
      <c r="G20" s="19">
        <v>1</v>
      </c>
      <c r="H20" s="19">
        <v>1</v>
      </c>
      <c r="I20" s="19">
        <v>1</v>
      </c>
      <c r="J20" s="18">
        <v>1</v>
      </c>
      <c r="K20" s="19">
        <v>1</v>
      </c>
      <c r="L20" s="19">
        <v>1</v>
      </c>
      <c r="M20" s="19">
        <v>1</v>
      </c>
      <c r="N20" s="19">
        <v>1</v>
      </c>
      <c r="O20" s="18">
        <v>1</v>
      </c>
      <c r="P20" s="19">
        <v>1</v>
      </c>
      <c r="Q20" s="19">
        <v>1.0001</v>
      </c>
      <c r="R20" s="19">
        <v>1.0001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11</v>
      </c>
    </row>
    <row r="6" spans="1:26" ht="42" customHeight="1">
      <c r="A6" s="42" t="s">
        <v>126</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116</v>
      </c>
      <c r="B13" s="12">
        <v>662</v>
      </c>
      <c r="C13" s="13">
        <v>276</v>
      </c>
      <c r="D13" s="12">
        <v>386</v>
      </c>
      <c r="E13" s="13">
        <v>57</v>
      </c>
      <c r="F13" s="13">
        <v>95</v>
      </c>
      <c r="G13" s="13">
        <v>95</v>
      </c>
      <c r="H13" s="13">
        <v>116</v>
      </c>
      <c r="I13" s="13">
        <v>113</v>
      </c>
      <c r="J13" s="12">
        <v>187</v>
      </c>
      <c r="K13" s="13">
        <v>135</v>
      </c>
      <c r="L13" s="13">
        <v>108</v>
      </c>
      <c r="M13" s="13">
        <v>118</v>
      </c>
      <c r="N13" s="13">
        <v>94</v>
      </c>
      <c r="O13" s="12">
        <v>207</v>
      </c>
      <c r="P13" s="13">
        <v>288</v>
      </c>
      <c r="Q13" s="13">
        <v>152</v>
      </c>
      <c r="R13" s="13">
        <v>72</v>
      </c>
      <c r="S13" s="12">
        <v>22</v>
      </c>
    </row>
    <row r="14" spans="1:26">
      <c r="A14" s="4" t="s">
        <v>117</v>
      </c>
      <c r="B14" s="14">
        <v>0.42909999999999998</v>
      </c>
      <c r="C14" s="15">
        <v>0.3553</v>
      </c>
      <c r="D14" s="14">
        <v>0.50380000000000003</v>
      </c>
      <c r="E14" s="15">
        <v>0.34570000000000001</v>
      </c>
      <c r="F14" s="15">
        <v>0.37459999999999999</v>
      </c>
      <c r="G14" s="15">
        <v>0.3619</v>
      </c>
      <c r="H14" s="15">
        <v>0.40810000000000002</v>
      </c>
      <c r="I14" s="15">
        <v>0.49049999999999999</v>
      </c>
      <c r="J14" s="14">
        <v>0.53480000000000005</v>
      </c>
      <c r="K14" s="15">
        <v>0.44019999999999998</v>
      </c>
      <c r="L14" s="15">
        <v>0.43090000000000001</v>
      </c>
      <c r="M14" s="15">
        <v>0.37869999999999998</v>
      </c>
      <c r="N14" s="15">
        <v>0.27010000000000001</v>
      </c>
      <c r="O14" s="14">
        <v>0.63400000000000001</v>
      </c>
      <c r="P14" s="15">
        <v>0.48520000000000002</v>
      </c>
      <c r="Q14" s="15">
        <v>0.39500000000000002</v>
      </c>
      <c r="R14" s="15">
        <v>0.67659999999999998</v>
      </c>
      <c r="S14" s="14">
        <v>0.40200000000000002</v>
      </c>
    </row>
    <row r="15" spans="1:26">
      <c r="A15" s="4" t="s">
        <v>118</v>
      </c>
      <c r="B15" s="12">
        <v>710</v>
      </c>
      <c r="C15" s="13">
        <v>400</v>
      </c>
      <c r="D15" s="12">
        <v>310</v>
      </c>
      <c r="E15" s="13">
        <v>90</v>
      </c>
      <c r="F15" s="13">
        <v>123</v>
      </c>
      <c r="G15" s="13">
        <v>136</v>
      </c>
      <c r="H15" s="13">
        <v>136</v>
      </c>
      <c r="I15" s="13">
        <v>93</v>
      </c>
      <c r="J15" s="12">
        <v>132</v>
      </c>
      <c r="K15" s="13">
        <v>131</v>
      </c>
      <c r="L15" s="13">
        <v>120</v>
      </c>
      <c r="M15" s="13">
        <v>153</v>
      </c>
      <c r="N15" s="13">
        <v>215</v>
      </c>
      <c r="O15" s="12">
        <v>91</v>
      </c>
      <c r="P15" s="13">
        <v>257</v>
      </c>
      <c r="Q15" s="13">
        <v>190</v>
      </c>
      <c r="R15" s="13">
        <v>25</v>
      </c>
      <c r="S15" s="12">
        <v>27</v>
      </c>
    </row>
    <row r="16" spans="1:26">
      <c r="A16" s="4" t="s">
        <v>117</v>
      </c>
      <c r="B16" s="14">
        <v>0.46039999999999998</v>
      </c>
      <c r="C16" s="15">
        <v>0.51480000000000004</v>
      </c>
      <c r="D16" s="14">
        <v>0.40510000000000002</v>
      </c>
      <c r="E16" s="15">
        <v>0.54390000000000005</v>
      </c>
      <c r="F16" s="15">
        <v>0.48870000000000002</v>
      </c>
      <c r="G16" s="15">
        <v>0.52039999999999997</v>
      </c>
      <c r="H16" s="15">
        <v>0.47810000000000002</v>
      </c>
      <c r="I16" s="15">
        <v>0.4037</v>
      </c>
      <c r="J16" s="14">
        <v>0.37819999999999998</v>
      </c>
      <c r="K16" s="15">
        <v>0.42530000000000001</v>
      </c>
      <c r="L16" s="15">
        <v>0.47899999999999998</v>
      </c>
      <c r="M16" s="15">
        <v>0.48959999999999998</v>
      </c>
      <c r="N16" s="15">
        <v>0.62129999999999996</v>
      </c>
      <c r="O16" s="14">
        <v>0.2802</v>
      </c>
      <c r="P16" s="15">
        <v>0.43380000000000002</v>
      </c>
      <c r="Q16" s="15">
        <v>0.49340000000000001</v>
      </c>
      <c r="R16" s="15">
        <v>0.24</v>
      </c>
      <c r="S16" s="14">
        <v>0.47789999999999999</v>
      </c>
    </row>
    <row r="17" spans="1:19">
      <c r="A17" s="4" t="s">
        <v>119</v>
      </c>
      <c r="B17" s="12">
        <v>171</v>
      </c>
      <c r="C17" s="13">
        <v>101</v>
      </c>
      <c r="D17" s="12">
        <v>70</v>
      </c>
      <c r="E17" s="13">
        <v>18</v>
      </c>
      <c r="F17" s="13">
        <v>34</v>
      </c>
      <c r="G17" s="13">
        <v>31</v>
      </c>
      <c r="H17" s="13">
        <v>32</v>
      </c>
      <c r="I17" s="13">
        <v>24</v>
      </c>
      <c r="J17" s="12">
        <v>30</v>
      </c>
      <c r="K17" s="13">
        <v>41</v>
      </c>
      <c r="L17" s="13">
        <v>23</v>
      </c>
      <c r="M17" s="13">
        <v>41</v>
      </c>
      <c r="N17" s="13">
        <v>38</v>
      </c>
      <c r="O17" s="12">
        <v>28</v>
      </c>
      <c r="P17" s="13">
        <v>48</v>
      </c>
      <c r="Q17" s="13">
        <v>43</v>
      </c>
      <c r="R17" s="13">
        <v>9</v>
      </c>
      <c r="S17" s="12">
        <v>7</v>
      </c>
    </row>
    <row r="18" spans="1:19">
      <c r="A18" s="8" t="s">
        <v>117</v>
      </c>
      <c r="B18" s="16">
        <v>0.1106</v>
      </c>
      <c r="C18" s="17">
        <v>0.1298</v>
      </c>
      <c r="D18" s="16">
        <v>9.11E-2</v>
      </c>
      <c r="E18" s="17">
        <v>0.1104</v>
      </c>
      <c r="F18" s="17">
        <v>0.13669999999999999</v>
      </c>
      <c r="G18" s="17">
        <v>0.1178</v>
      </c>
      <c r="H18" s="17">
        <v>0.1138</v>
      </c>
      <c r="I18" s="17">
        <v>0.10580000000000001</v>
      </c>
      <c r="J18" s="16">
        <v>8.6900000000000005E-2</v>
      </c>
      <c r="K18" s="17">
        <v>0.13450000000000001</v>
      </c>
      <c r="L18" s="17">
        <v>9.01E-2</v>
      </c>
      <c r="M18" s="17">
        <v>0.13170000000000001</v>
      </c>
      <c r="N18" s="17">
        <v>0.1086</v>
      </c>
      <c r="O18" s="16">
        <v>8.5800000000000001E-2</v>
      </c>
      <c r="P18" s="17">
        <v>8.1000000000000003E-2</v>
      </c>
      <c r="Q18" s="17">
        <v>0.1116</v>
      </c>
      <c r="R18" s="17">
        <v>8.3400000000000002E-2</v>
      </c>
      <c r="S18" s="16">
        <v>0.1201</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1.0001</v>
      </c>
      <c r="C20" s="19">
        <v>0.99990000000000001</v>
      </c>
      <c r="D20" s="18">
        <v>1</v>
      </c>
      <c r="E20" s="19">
        <v>1</v>
      </c>
      <c r="F20" s="19">
        <v>1</v>
      </c>
      <c r="G20" s="19">
        <v>1.0001</v>
      </c>
      <c r="H20" s="19">
        <v>1</v>
      </c>
      <c r="I20" s="19">
        <v>1</v>
      </c>
      <c r="J20" s="18">
        <v>0.99990000000000001</v>
      </c>
      <c r="K20" s="19">
        <v>1</v>
      </c>
      <c r="L20" s="19">
        <v>1</v>
      </c>
      <c r="M20" s="19">
        <v>1</v>
      </c>
      <c r="N20" s="19">
        <v>1</v>
      </c>
      <c r="O20" s="18">
        <v>1</v>
      </c>
      <c r="P20" s="19">
        <v>1</v>
      </c>
      <c r="Q20" s="19">
        <v>1</v>
      </c>
      <c r="R20" s="19">
        <v>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14</v>
      </c>
    </row>
    <row r="6" spans="1:26" ht="42" customHeight="1">
      <c r="A6" s="42" t="s">
        <v>127</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116</v>
      </c>
      <c r="B13" s="12">
        <v>659</v>
      </c>
      <c r="C13" s="13">
        <v>288</v>
      </c>
      <c r="D13" s="12">
        <v>371</v>
      </c>
      <c r="E13" s="13">
        <v>65</v>
      </c>
      <c r="F13" s="13">
        <v>101</v>
      </c>
      <c r="G13" s="13">
        <v>90</v>
      </c>
      <c r="H13" s="13">
        <v>113</v>
      </c>
      <c r="I13" s="13">
        <v>105</v>
      </c>
      <c r="J13" s="12">
        <v>186</v>
      </c>
      <c r="K13" s="13">
        <v>149</v>
      </c>
      <c r="L13" s="13">
        <v>131</v>
      </c>
      <c r="M13" s="13">
        <v>121</v>
      </c>
      <c r="N13" s="13">
        <v>127</v>
      </c>
      <c r="O13" s="12">
        <v>130</v>
      </c>
      <c r="P13" s="13">
        <v>276</v>
      </c>
      <c r="Q13" s="13">
        <v>173</v>
      </c>
      <c r="R13" s="13">
        <v>55</v>
      </c>
      <c r="S13" s="12">
        <v>25</v>
      </c>
    </row>
    <row r="14" spans="1:26">
      <c r="A14" s="4" t="s">
        <v>117</v>
      </c>
      <c r="B14" s="14">
        <v>0.4274</v>
      </c>
      <c r="C14" s="15">
        <v>0.37119999999999997</v>
      </c>
      <c r="D14" s="14">
        <v>0.4844</v>
      </c>
      <c r="E14" s="15">
        <v>0.39229999999999998</v>
      </c>
      <c r="F14" s="15">
        <v>0.4017</v>
      </c>
      <c r="G14" s="15">
        <v>0.34460000000000002</v>
      </c>
      <c r="H14" s="15">
        <v>0.3957</v>
      </c>
      <c r="I14" s="15">
        <v>0.45500000000000002</v>
      </c>
      <c r="J14" s="14">
        <v>0.53239999999999998</v>
      </c>
      <c r="K14" s="15">
        <v>0.48530000000000001</v>
      </c>
      <c r="L14" s="15">
        <v>0.52329999999999999</v>
      </c>
      <c r="M14" s="15">
        <v>0.38940000000000002</v>
      </c>
      <c r="N14" s="15">
        <v>0.36749999999999999</v>
      </c>
      <c r="O14" s="14">
        <v>0.39929999999999999</v>
      </c>
      <c r="P14" s="15">
        <v>0.46460000000000001</v>
      </c>
      <c r="Q14" s="15">
        <v>0.44729999999999998</v>
      </c>
      <c r="R14" s="15">
        <v>0.51649999999999996</v>
      </c>
      <c r="S14" s="14">
        <v>0.45379999999999998</v>
      </c>
    </row>
    <row r="15" spans="1:26">
      <c r="A15" s="4" t="s">
        <v>118</v>
      </c>
      <c r="B15" s="12">
        <v>637</v>
      </c>
      <c r="C15" s="13">
        <v>345</v>
      </c>
      <c r="D15" s="12">
        <v>292</v>
      </c>
      <c r="E15" s="13">
        <v>81</v>
      </c>
      <c r="F15" s="13">
        <v>105</v>
      </c>
      <c r="G15" s="13">
        <v>128</v>
      </c>
      <c r="H15" s="13">
        <v>131</v>
      </c>
      <c r="I15" s="13">
        <v>81</v>
      </c>
      <c r="J15" s="12">
        <v>110</v>
      </c>
      <c r="K15" s="13">
        <v>116</v>
      </c>
      <c r="L15" s="13">
        <v>87</v>
      </c>
      <c r="M15" s="13">
        <v>137</v>
      </c>
      <c r="N15" s="13">
        <v>162</v>
      </c>
      <c r="O15" s="12">
        <v>135</v>
      </c>
      <c r="P15" s="13">
        <v>233</v>
      </c>
      <c r="Q15" s="13">
        <v>152</v>
      </c>
      <c r="R15" s="13">
        <v>42</v>
      </c>
      <c r="S15" s="12">
        <v>24</v>
      </c>
    </row>
    <row r="16" spans="1:26">
      <c r="A16" s="4" t="s">
        <v>117</v>
      </c>
      <c r="B16" s="14">
        <v>0.41260000000000002</v>
      </c>
      <c r="C16" s="15">
        <v>0.44350000000000001</v>
      </c>
      <c r="D16" s="14">
        <v>0.38119999999999998</v>
      </c>
      <c r="E16" s="15">
        <v>0.4909</v>
      </c>
      <c r="F16" s="15">
        <v>0.41649999999999998</v>
      </c>
      <c r="G16" s="15">
        <v>0.4904</v>
      </c>
      <c r="H16" s="15">
        <v>0.4602</v>
      </c>
      <c r="I16" s="15">
        <v>0.35070000000000001</v>
      </c>
      <c r="J16" s="14">
        <v>0.31630000000000003</v>
      </c>
      <c r="K16" s="15">
        <v>0.3755</v>
      </c>
      <c r="L16" s="15">
        <v>0.34889999999999999</v>
      </c>
      <c r="M16" s="15">
        <v>0.43819999999999998</v>
      </c>
      <c r="N16" s="15">
        <v>0.46760000000000002</v>
      </c>
      <c r="O16" s="14">
        <v>0.41349999999999998</v>
      </c>
      <c r="P16" s="15">
        <v>0.39340000000000003</v>
      </c>
      <c r="Q16" s="15">
        <v>0.39319999999999999</v>
      </c>
      <c r="R16" s="15">
        <v>0.39579999999999999</v>
      </c>
      <c r="S16" s="14">
        <v>0.42820000000000003</v>
      </c>
    </row>
    <row r="17" spans="1:19">
      <c r="A17" s="4" t="s">
        <v>119</v>
      </c>
      <c r="B17" s="12">
        <v>247</v>
      </c>
      <c r="C17" s="13">
        <v>144</v>
      </c>
      <c r="D17" s="12">
        <v>103</v>
      </c>
      <c r="E17" s="13">
        <v>19</v>
      </c>
      <c r="F17" s="13">
        <v>46</v>
      </c>
      <c r="G17" s="13">
        <v>43</v>
      </c>
      <c r="H17" s="13">
        <v>41</v>
      </c>
      <c r="I17" s="13">
        <v>45</v>
      </c>
      <c r="J17" s="12">
        <v>53</v>
      </c>
      <c r="K17" s="13">
        <v>43</v>
      </c>
      <c r="L17" s="13">
        <v>32</v>
      </c>
      <c r="M17" s="13">
        <v>54</v>
      </c>
      <c r="N17" s="13">
        <v>57</v>
      </c>
      <c r="O17" s="12">
        <v>61</v>
      </c>
      <c r="P17" s="13">
        <v>84</v>
      </c>
      <c r="Q17" s="13">
        <v>62</v>
      </c>
      <c r="R17" s="13">
        <v>9</v>
      </c>
      <c r="S17" s="12">
        <v>7</v>
      </c>
    </row>
    <row r="18" spans="1:19">
      <c r="A18" s="8" t="s">
        <v>117</v>
      </c>
      <c r="B18" s="16">
        <v>0.16</v>
      </c>
      <c r="C18" s="17">
        <v>0.18529999999999999</v>
      </c>
      <c r="D18" s="16">
        <v>0.13439999999999999</v>
      </c>
      <c r="E18" s="17">
        <v>0.1167</v>
      </c>
      <c r="F18" s="17">
        <v>0.18179999999999999</v>
      </c>
      <c r="G18" s="17">
        <v>0.16500000000000001</v>
      </c>
      <c r="H18" s="17">
        <v>0.14419999999999999</v>
      </c>
      <c r="I18" s="17">
        <v>0.1943</v>
      </c>
      <c r="J18" s="16">
        <v>0.15129999999999999</v>
      </c>
      <c r="K18" s="17">
        <v>0.13919999999999999</v>
      </c>
      <c r="L18" s="17">
        <v>0.1278</v>
      </c>
      <c r="M18" s="17">
        <v>0.17249999999999999</v>
      </c>
      <c r="N18" s="17">
        <v>0.16489999999999999</v>
      </c>
      <c r="O18" s="16">
        <v>0.18720000000000001</v>
      </c>
      <c r="P18" s="17">
        <v>0.14199999999999999</v>
      </c>
      <c r="Q18" s="17">
        <v>0.15939999999999999</v>
      </c>
      <c r="R18" s="17">
        <v>8.77E-2</v>
      </c>
      <c r="S18" s="16">
        <v>0.11799999999999999</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1</v>
      </c>
      <c r="E20" s="19">
        <v>0.99990000000000001</v>
      </c>
      <c r="F20" s="19">
        <v>1</v>
      </c>
      <c r="G20" s="19">
        <v>1</v>
      </c>
      <c r="H20" s="19">
        <v>1.0001</v>
      </c>
      <c r="I20" s="19">
        <v>1</v>
      </c>
      <c r="J20" s="18">
        <v>1</v>
      </c>
      <c r="K20" s="19">
        <v>1</v>
      </c>
      <c r="L20" s="19">
        <v>1</v>
      </c>
      <c r="M20" s="19">
        <v>1.0001</v>
      </c>
      <c r="N20" s="19">
        <v>1</v>
      </c>
      <c r="O20" s="18">
        <v>1</v>
      </c>
      <c r="P20" s="19">
        <v>1</v>
      </c>
      <c r="Q20" s="19">
        <v>0.99990000000000001</v>
      </c>
      <c r="R20" s="19">
        <v>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17</v>
      </c>
    </row>
    <row r="6" spans="1:26" ht="42" customHeight="1">
      <c r="A6" s="42" t="s">
        <v>128</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116</v>
      </c>
      <c r="B13" s="12">
        <v>282</v>
      </c>
      <c r="C13" s="13">
        <v>120</v>
      </c>
      <c r="D13" s="12">
        <v>162</v>
      </c>
      <c r="E13" s="13">
        <v>36</v>
      </c>
      <c r="F13" s="13">
        <v>59</v>
      </c>
      <c r="G13" s="13">
        <v>53</v>
      </c>
      <c r="H13" s="13">
        <v>48</v>
      </c>
      <c r="I13" s="13">
        <v>28</v>
      </c>
      <c r="J13" s="12">
        <v>57</v>
      </c>
      <c r="K13" s="13">
        <v>73</v>
      </c>
      <c r="L13" s="13">
        <v>63</v>
      </c>
      <c r="M13" s="13">
        <v>46</v>
      </c>
      <c r="N13" s="13">
        <v>44</v>
      </c>
      <c r="O13" s="12">
        <v>56</v>
      </c>
      <c r="P13" s="13">
        <v>114</v>
      </c>
      <c r="Q13" s="13">
        <v>78</v>
      </c>
      <c r="R13" s="13">
        <v>26</v>
      </c>
      <c r="S13" s="12">
        <v>7</v>
      </c>
    </row>
    <row r="14" spans="1:26">
      <c r="A14" s="4" t="s">
        <v>117</v>
      </c>
      <c r="B14" s="14">
        <v>0.18279999999999999</v>
      </c>
      <c r="C14" s="15">
        <v>0.15440000000000001</v>
      </c>
      <c r="D14" s="14">
        <v>0.21149999999999999</v>
      </c>
      <c r="E14" s="15">
        <v>0.21820000000000001</v>
      </c>
      <c r="F14" s="15">
        <v>0.2356</v>
      </c>
      <c r="G14" s="15">
        <v>0.20119999999999999</v>
      </c>
      <c r="H14" s="15">
        <v>0.1696</v>
      </c>
      <c r="I14" s="15">
        <v>0.12379999999999999</v>
      </c>
      <c r="J14" s="14">
        <v>0.16370000000000001</v>
      </c>
      <c r="K14" s="15">
        <v>0.2361</v>
      </c>
      <c r="L14" s="15">
        <v>0.25330000000000003</v>
      </c>
      <c r="M14" s="15">
        <v>0.14749999999999999</v>
      </c>
      <c r="N14" s="15">
        <v>0.12620000000000001</v>
      </c>
      <c r="O14" s="14">
        <v>0.17219999999999999</v>
      </c>
      <c r="P14" s="15">
        <v>0.1915</v>
      </c>
      <c r="Q14" s="15">
        <v>0.20100000000000001</v>
      </c>
      <c r="R14" s="15">
        <v>0.24429999999999999</v>
      </c>
      <c r="S14" s="14">
        <v>0.1293</v>
      </c>
    </row>
    <row r="15" spans="1:26">
      <c r="A15" s="4" t="s">
        <v>118</v>
      </c>
      <c r="B15" s="12">
        <v>1030</v>
      </c>
      <c r="C15" s="13">
        <v>532</v>
      </c>
      <c r="D15" s="12">
        <v>498</v>
      </c>
      <c r="E15" s="13">
        <v>109</v>
      </c>
      <c r="F15" s="13">
        <v>155</v>
      </c>
      <c r="G15" s="13">
        <v>174</v>
      </c>
      <c r="H15" s="13">
        <v>199</v>
      </c>
      <c r="I15" s="13">
        <v>158</v>
      </c>
      <c r="J15" s="12">
        <v>235</v>
      </c>
      <c r="K15" s="13">
        <v>186</v>
      </c>
      <c r="L15" s="13">
        <v>150</v>
      </c>
      <c r="M15" s="13">
        <v>225</v>
      </c>
      <c r="N15" s="13">
        <v>263</v>
      </c>
      <c r="O15" s="12">
        <v>208</v>
      </c>
      <c r="P15" s="13">
        <v>393</v>
      </c>
      <c r="Q15" s="13">
        <v>256</v>
      </c>
      <c r="R15" s="13">
        <v>60</v>
      </c>
      <c r="S15" s="12">
        <v>39</v>
      </c>
    </row>
    <row r="16" spans="1:26">
      <c r="A16" s="4" t="s">
        <v>117</v>
      </c>
      <c r="B16" s="14">
        <v>0.66779999999999995</v>
      </c>
      <c r="C16" s="15">
        <v>0.68479999999999996</v>
      </c>
      <c r="D16" s="14">
        <v>0.65049999999999997</v>
      </c>
      <c r="E16" s="15">
        <v>0.66349999999999998</v>
      </c>
      <c r="F16" s="15">
        <v>0.61570000000000003</v>
      </c>
      <c r="G16" s="15">
        <v>0.66549999999999998</v>
      </c>
      <c r="H16" s="15">
        <v>0.6976</v>
      </c>
      <c r="I16" s="15">
        <v>0.68659999999999999</v>
      </c>
      <c r="J16" s="14">
        <v>0.67259999999999998</v>
      </c>
      <c r="K16" s="15">
        <v>0.60499999999999998</v>
      </c>
      <c r="L16" s="15">
        <v>0.59770000000000001</v>
      </c>
      <c r="M16" s="15">
        <v>0.72050000000000003</v>
      </c>
      <c r="N16" s="15">
        <v>0.75700000000000001</v>
      </c>
      <c r="O16" s="14">
        <v>0.63560000000000005</v>
      </c>
      <c r="P16" s="15">
        <v>0.66259999999999997</v>
      </c>
      <c r="Q16" s="15">
        <v>0.66339999999999999</v>
      </c>
      <c r="R16" s="15">
        <v>0.56559999999999999</v>
      </c>
      <c r="S16" s="14">
        <v>0.7107</v>
      </c>
    </row>
    <row r="17" spans="1:19">
      <c r="A17" s="4" t="s">
        <v>119</v>
      </c>
      <c r="B17" s="12">
        <v>231</v>
      </c>
      <c r="C17" s="13">
        <v>125</v>
      </c>
      <c r="D17" s="12">
        <v>106</v>
      </c>
      <c r="E17" s="13">
        <v>19</v>
      </c>
      <c r="F17" s="13">
        <v>38</v>
      </c>
      <c r="G17" s="13">
        <v>35</v>
      </c>
      <c r="H17" s="13">
        <v>38</v>
      </c>
      <c r="I17" s="13">
        <v>44</v>
      </c>
      <c r="J17" s="12">
        <v>57</v>
      </c>
      <c r="K17" s="13">
        <v>49</v>
      </c>
      <c r="L17" s="13">
        <v>37</v>
      </c>
      <c r="M17" s="13">
        <v>41</v>
      </c>
      <c r="N17" s="13">
        <v>40</v>
      </c>
      <c r="O17" s="12">
        <v>63</v>
      </c>
      <c r="P17" s="13">
        <v>87</v>
      </c>
      <c r="Q17" s="13">
        <v>52</v>
      </c>
      <c r="R17" s="13">
        <v>20</v>
      </c>
      <c r="S17" s="12">
        <v>9</v>
      </c>
    </row>
    <row r="18" spans="1:19">
      <c r="A18" s="8" t="s">
        <v>117</v>
      </c>
      <c r="B18" s="16">
        <v>0.14940000000000001</v>
      </c>
      <c r="C18" s="17">
        <v>0.1608</v>
      </c>
      <c r="D18" s="16">
        <v>0.13789999999999999</v>
      </c>
      <c r="E18" s="17">
        <v>0.1183</v>
      </c>
      <c r="F18" s="17">
        <v>0.1487</v>
      </c>
      <c r="G18" s="17">
        <v>0.13339999999999999</v>
      </c>
      <c r="H18" s="17">
        <v>0.1328</v>
      </c>
      <c r="I18" s="17">
        <v>0.18959999999999999</v>
      </c>
      <c r="J18" s="16">
        <v>0.16370000000000001</v>
      </c>
      <c r="K18" s="17">
        <v>0.15890000000000001</v>
      </c>
      <c r="L18" s="17">
        <v>0.14910000000000001</v>
      </c>
      <c r="M18" s="17">
        <v>0.13200000000000001</v>
      </c>
      <c r="N18" s="17">
        <v>0.1167</v>
      </c>
      <c r="O18" s="16">
        <v>0.19220000000000001</v>
      </c>
      <c r="P18" s="17">
        <v>0.1459</v>
      </c>
      <c r="Q18" s="17">
        <v>0.1356</v>
      </c>
      <c r="R18" s="17">
        <v>0.19009999999999999</v>
      </c>
      <c r="S18" s="16">
        <v>0.15989999999999999</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v>
      </c>
      <c r="D20" s="18">
        <v>0.99990000000000001</v>
      </c>
      <c r="E20" s="19">
        <v>1</v>
      </c>
      <c r="F20" s="19">
        <v>1</v>
      </c>
      <c r="G20" s="19">
        <v>1.0001</v>
      </c>
      <c r="H20" s="19">
        <v>1</v>
      </c>
      <c r="I20" s="19">
        <v>1</v>
      </c>
      <c r="J20" s="18">
        <v>1</v>
      </c>
      <c r="K20" s="19">
        <v>1</v>
      </c>
      <c r="L20" s="19">
        <v>1.0001</v>
      </c>
      <c r="M20" s="19">
        <v>1</v>
      </c>
      <c r="N20" s="19">
        <v>0.99990000000000001</v>
      </c>
      <c r="O20" s="18">
        <v>1</v>
      </c>
      <c r="P20" s="19">
        <v>1</v>
      </c>
      <c r="Q20" s="19">
        <v>1</v>
      </c>
      <c r="R20" s="19">
        <v>1</v>
      </c>
      <c r="S20" s="18">
        <v>0.99990000000000001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20</v>
      </c>
    </row>
    <row r="6" spans="1:26" ht="42" customHeight="1">
      <c r="A6" s="42" t="s">
        <v>129</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116</v>
      </c>
      <c r="B13" s="12">
        <v>676</v>
      </c>
      <c r="C13" s="13">
        <v>310</v>
      </c>
      <c r="D13" s="12">
        <v>366</v>
      </c>
      <c r="E13" s="13">
        <v>60</v>
      </c>
      <c r="F13" s="13">
        <v>112</v>
      </c>
      <c r="G13" s="13">
        <v>94</v>
      </c>
      <c r="H13" s="13">
        <v>110</v>
      </c>
      <c r="I13" s="13">
        <v>108</v>
      </c>
      <c r="J13" s="12">
        <v>193</v>
      </c>
      <c r="K13" s="13">
        <v>141</v>
      </c>
      <c r="L13" s="13">
        <v>121</v>
      </c>
      <c r="M13" s="13">
        <v>134</v>
      </c>
      <c r="N13" s="13">
        <v>98</v>
      </c>
      <c r="O13" s="12">
        <v>182</v>
      </c>
      <c r="P13" s="13">
        <v>298</v>
      </c>
      <c r="Q13" s="13">
        <v>167</v>
      </c>
      <c r="R13" s="13">
        <v>65</v>
      </c>
      <c r="S13" s="12">
        <v>21</v>
      </c>
    </row>
    <row r="14" spans="1:26">
      <c r="A14" s="4" t="s">
        <v>117</v>
      </c>
      <c r="B14" s="14">
        <v>0.43809999999999999</v>
      </c>
      <c r="C14" s="15">
        <v>0.3992</v>
      </c>
      <c r="D14" s="14">
        <v>0.47749999999999998</v>
      </c>
      <c r="E14" s="15">
        <v>0.36149999999999999</v>
      </c>
      <c r="F14" s="15">
        <v>0.44359999999999999</v>
      </c>
      <c r="G14" s="15">
        <v>0.35949999999999999</v>
      </c>
      <c r="H14" s="15">
        <v>0.38419999999999999</v>
      </c>
      <c r="I14" s="15">
        <v>0.46929999999999999</v>
      </c>
      <c r="J14" s="14">
        <v>0.55259999999999998</v>
      </c>
      <c r="K14" s="15">
        <v>0.45950000000000002</v>
      </c>
      <c r="L14" s="15">
        <v>0.48230000000000001</v>
      </c>
      <c r="M14" s="15">
        <v>0.42970000000000003</v>
      </c>
      <c r="N14" s="15">
        <v>0.28289999999999998</v>
      </c>
      <c r="O14" s="14">
        <v>0.55669999999999997</v>
      </c>
      <c r="P14" s="15">
        <v>0.50180000000000002</v>
      </c>
      <c r="Q14" s="15">
        <v>0.43219999999999997</v>
      </c>
      <c r="R14" s="15">
        <v>0.61360000000000003</v>
      </c>
      <c r="S14" s="14">
        <v>0.37740000000000001</v>
      </c>
    </row>
    <row r="15" spans="1:26">
      <c r="A15" s="4" t="s">
        <v>118</v>
      </c>
      <c r="B15" s="12">
        <v>688</v>
      </c>
      <c r="C15" s="13">
        <v>375</v>
      </c>
      <c r="D15" s="12">
        <v>313</v>
      </c>
      <c r="E15" s="13">
        <v>86</v>
      </c>
      <c r="F15" s="13">
        <v>110</v>
      </c>
      <c r="G15" s="13">
        <v>135</v>
      </c>
      <c r="H15" s="13">
        <v>142</v>
      </c>
      <c r="I15" s="13">
        <v>97</v>
      </c>
      <c r="J15" s="12">
        <v>118</v>
      </c>
      <c r="K15" s="13">
        <v>127</v>
      </c>
      <c r="L15" s="13">
        <v>105</v>
      </c>
      <c r="M15" s="13">
        <v>151</v>
      </c>
      <c r="N15" s="13">
        <v>199</v>
      </c>
      <c r="O15" s="12">
        <v>107</v>
      </c>
      <c r="P15" s="13">
        <v>241</v>
      </c>
      <c r="Q15" s="13">
        <v>167</v>
      </c>
      <c r="R15" s="13">
        <v>31</v>
      </c>
      <c r="S15" s="12">
        <v>27</v>
      </c>
    </row>
    <row r="16" spans="1:26">
      <c r="A16" s="4" t="s">
        <v>117</v>
      </c>
      <c r="B16" s="14">
        <v>0.44590000000000002</v>
      </c>
      <c r="C16" s="15">
        <v>0.48249999999999998</v>
      </c>
      <c r="D16" s="14">
        <v>0.4088</v>
      </c>
      <c r="E16" s="15">
        <v>0.52180000000000004</v>
      </c>
      <c r="F16" s="15">
        <v>0.43530000000000002</v>
      </c>
      <c r="G16" s="15">
        <v>0.5171</v>
      </c>
      <c r="H16" s="15">
        <v>0.49819999999999998</v>
      </c>
      <c r="I16" s="15">
        <v>0.42070000000000002</v>
      </c>
      <c r="J16" s="14">
        <v>0.3382</v>
      </c>
      <c r="K16" s="15">
        <v>0.41120000000000001</v>
      </c>
      <c r="L16" s="15">
        <v>0.41820000000000002</v>
      </c>
      <c r="M16" s="15">
        <v>0.4834</v>
      </c>
      <c r="N16" s="15">
        <v>0.57489999999999997</v>
      </c>
      <c r="O16" s="14">
        <v>0.3271</v>
      </c>
      <c r="P16" s="15">
        <v>0.40539999999999998</v>
      </c>
      <c r="Q16" s="15">
        <v>0.433</v>
      </c>
      <c r="R16" s="15">
        <v>0.28989999999999999</v>
      </c>
      <c r="S16" s="14">
        <v>0.48</v>
      </c>
    </row>
    <row r="17" spans="1:19">
      <c r="A17" s="4" t="s">
        <v>119</v>
      </c>
      <c r="B17" s="12">
        <v>179</v>
      </c>
      <c r="C17" s="13">
        <v>92</v>
      </c>
      <c r="D17" s="12">
        <v>87</v>
      </c>
      <c r="E17" s="13">
        <v>19</v>
      </c>
      <c r="F17" s="13">
        <v>31</v>
      </c>
      <c r="G17" s="13">
        <v>32</v>
      </c>
      <c r="H17" s="13">
        <v>34</v>
      </c>
      <c r="I17" s="13">
        <v>25</v>
      </c>
      <c r="J17" s="12">
        <v>38</v>
      </c>
      <c r="K17" s="13">
        <v>40</v>
      </c>
      <c r="L17" s="13">
        <v>25</v>
      </c>
      <c r="M17" s="13">
        <v>27</v>
      </c>
      <c r="N17" s="13">
        <v>49</v>
      </c>
      <c r="O17" s="12">
        <v>38</v>
      </c>
      <c r="P17" s="13">
        <v>55</v>
      </c>
      <c r="Q17" s="13">
        <v>52</v>
      </c>
      <c r="R17" s="13">
        <v>10</v>
      </c>
      <c r="S17" s="12">
        <v>8</v>
      </c>
    </row>
    <row r="18" spans="1:19">
      <c r="A18" s="8" t="s">
        <v>117</v>
      </c>
      <c r="B18" s="16">
        <v>0.11600000000000001</v>
      </c>
      <c r="C18" s="17">
        <v>0.11840000000000001</v>
      </c>
      <c r="D18" s="16">
        <v>0.11360000000000001</v>
      </c>
      <c r="E18" s="17">
        <v>0.1166</v>
      </c>
      <c r="F18" s="17">
        <v>0.1211</v>
      </c>
      <c r="G18" s="17">
        <v>0.1235</v>
      </c>
      <c r="H18" s="17">
        <v>0.1176</v>
      </c>
      <c r="I18" s="17">
        <v>0.11</v>
      </c>
      <c r="J18" s="16">
        <v>0.10920000000000001</v>
      </c>
      <c r="K18" s="17">
        <v>0.1293</v>
      </c>
      <c r="L18" s="17">
        <v>9.9500000000000005E-2</v>
      </c>
      <c r="M18" s="17">
        <v>8.6900000000000005E-2</v>
      </c>
      <c r="N18" s="17">
        <v>0.14219999999999999</v>
      </c>
      <c r="O18" s="16">
        <v>0.1162</v>
      </c>
      <c r="P18" s="17">
        <v>9.2700000000000005E-2</v>
      </c>
      <c r="Q18" s="17">
        <v>0.13489999999999999</v>
      </c>
      <c r="R18" s="17">
        <v>9.6600000000000005E-2</v>
      </c>
      <c r="S18" s="16">
        <v>0.1426</v>
      </c>
    </row>
    <row r="19" spans="1:19">
      <c r="A19" s="4" t="s">
        <v>120</v>
      </c>
      <c r="B19" s="12">
        <v>1543</v>
      </c>
      <c r="C19" s="13">
        <v>777</v>
      </c>
      <c r="D19" s="12">
        <v>766</v>
      </c>
      <c r="E19" s="13">
        <v>165</v>
      </c>
      <c r="F19" s="13">
        <v>252</v>
      </c>
      <c r="G19" s="13">
        <v>262</v>
      </c>
      <c r="H19" s="13">
        <v>285</v>
      </c>
      <c r="I19" s="13">
        <v>230</v>
      </c>
      <c r="J19" s="12">
        <v>349</v>
      </c>
      <c r="K19" s="13">
        <v>308</v>
      </c>
      <c r="L19" s="13">
        <v>250</v>
      </c>
      <c r="M19" s="13">
        <v>312</v>
      </c>
      <c r="N19" s="13">
        <v>347</v>
      </c>
      <c r="O19" s="12">
        <v>327</v>
      </c>
      <c r="P19" s="13">
        <v>594</v>
      </c>
      <c r="Q19" s="13">
        <v>386</v>
      </c>
      <c r="R19" s="13">
        <v>106</v>
      </c>
      <c r="S19" s="12">
        <v>56</v>
      </c>
    </row>
    <row r="20" spans="1:19">
      <c r="A20" s="8" t="s">
        <v>117</v>
      </c>
      <c r="B20" s="18">
        <v>1</v>
      </c>
      <c r="C20" s="19">
        <v>1.0001</v>
      </c>
      <c r="D20" s="18">
        <v>0.99990000000000001</v>
      </c>
      <c r="E20" s="19">
        <v>0.99990000000000001</v>
      </c>
      <c r="F20" s="19">
        <v>1</v>
      </c>
      <c r="G20" s="19">
        <v>1.0001</v>
      </c>
      <c r="H20" s="19">
        <v>1</v>
      </c>
      <c r="I20" s="19">
        <v>1</v>
      </c>
      <c r="J20" s="18">
        <v>1</v>
      </c>
      <c r="K20" s="19">
        <v>1</v>
      </c>
      <c r="L20" s="19">
        <v>1</v>
      </c>
      <c r="M20" s="19">
        <v>1</v>
      </c>
      <c r="N20" s="19">
        <v>1</v>
      </c>
      <c r="O20" s="18">
        <v>1</v>
      </c>
      <c r="P20" s="19">
        <v>0.99990000000000001</v>
      </c>
      <c r="Q20" s="19">
        <v>1.0001</v>
      </c>
      <c r="R20" s="19">
        <v>1.0001</v>
      </c>
      <c r="S20" s="18">
        <v>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6"/>
  <sheetViews>
    <sheetView workbookViewId="0"/>
  </sheetViews>
  <sheetFormatPr defaultRowHeight="12.75"/>
  <cols>
    <col min="1" max="1" width="30.7109375" customWidth="1"/>
    <col min="2" max="18" width="10.7109375" customWidth="1"/>
  </cols>
  <sheetData>
    <row r="1" spans="1:26" ht="23.25">
      <c r="A1" s="2" t="s">
        <v>91</v>
      </c>
    </row>
    <row r="2" spans="1:26" ht="18">
      <c r="A2" s="3" t="s">
        <v>92</v>
      </c>
    </row>
    <row r="3" spans="1:26">
      <c r="A3" t="s">
        <v>93</v>
      </c>
    </row>
    <row r="5" spans="1:26">
      <c r="A5" s="7" t="s">
        <v>23</v>
      </c>
    </row>
    <row r="6" spans="1:26" ht="42" customHeight="1">
      <c r="A6" s="42" t="s">
        <v>130</v>
      </c>
      <c r="B6" s="43"/>
      <c r="C6" s="43"/>
      <c r="D6" s="43"/>
      <c r="E6" s="43"/>
      <c r="F6" s="43"/>
      <c r="G6" s="43"/>
      <c r="H6" s="43"/>
      <c r="I6" s="43"/>
      <c r="J6" s="43"/>
      <c r="K6" s="43"/>
      <c r="L6" s="43"/>
      <c r="M6" s="43"/>
      <c r="N6" s="43"/>
      <c r="O6" s="43"/>
      <c r="P6" s="43"/>
      <c r="Q6" s="43"/>
      <c r="R6" s="43"/>
      <c r="S6" s="43"/>
      <c r="T6" s="43"/>
      <c r="U6" s="43"/>
      <c r="V6" s="43"/>
      <c r="W6" s="43"/>
      <c r="X6" s="43"/>
      <c r="Y6" s="43"/>
      <c r="Z6" s="43"/>
    </row>
    <row r="7" spans="1:26">
      <c r="A7" s="42" t="s">
        <v>95</v>
      </c>
      <c r="B7" s="43"/>
      <c r="C7" s="43"/>
      <c r="D7" s="43"/>
      <c r="E7" s="43"/>
      <c r="F7" s="43"/>
      <c r="G7" s="43"/>
      <c r="H7" s="43"/>
      <c r="I7" s="43"/>
      <c r="J7" s="43"/>
      <c r="K7" s="43"/>
      <c r="L7" s="43"/>
      <c r="M7" s="43"/>
      <c r="N7" s="43"/>
      <c r="O7" s="43"/>
      <c r="P7" s="43"/>
      <c r="Q7" s="43"/>
      <c r="R7" s="43"/>
      <c r="S7" s="43"/>
      <c r="T7" s="43"/>
      <c r="U7" s="43"/>
      <c r="V7" s="43"/>
      <c r="W7" s="43"/>
      <c r="X7" s="43"/>
      <c r="Y7" s="43"/>
      <c r="Z7" s="43"/>
    </row>
    <row r="9" spans="1:26" ht="39.950000000000003" customHeight="1">
      <c r="B9" s="5"/>
      <c r="C9" s="44" t="s">
        <v>121</v>
      </c>
      <c r="D9" s="45"/>
      <c r="E9" s="44" t="s">
        <v>122</v>
      </c>
      <c r="F9" s="44"/>
      <c r="G9" s="44"/>
      <c r="H9" s="44"/>
      <c r="I9" s="44"/>
      <c r="J9" s="45"/>
      <c r="K9" s="44" t="s">
        <v>123</v>
      </c>
      <c r="L9" s="44"/>
      <c r="M9" s="44"/>
      <c r="N9" s="44"/>
      <c r="O9" s="45"/>
      <c r="P9" s="44" t="s">
        <v>124</v>
      </c>
      <c r="Q9" s="44"/>
      <c r="R9" s="44"/>
      <c r="S9" s="45"/>
    </row>
    <row r="10" spans="1:26" ht="39.950000000000003" customHeight="1">
      <c r="A10" s="5"/>
      <c r="B10" s="9" t="s">
        <v>96</v>
      </c>
      <c r="C10" s="6" t="s">
        <v>97</v>
      </c>
      <c r="D10" s="5" t="s">
        <v>98</v>
      </c>
      <c r="E10" s="6" t="s">
        <v>99</v>
      </c>
      <c r="F10" s="6" t="s">
        <v>100</v>
      </c>
      <c r="G10" s="6" t="s">
        <v>101</v>
      </c>
      <c r="H10" s="6" t="s">
        <v>102</v>
      </c>
      <c r="I10" s="6" t="s">
        <v>103</v>
      </c>
      <c r="J10" s="5" t="s">
        <v>104</v>
      </c>
      <c r="K10" s="6" t="s">
        <v>105</v>
      </c>
      <c r="L10" s="6" t="s">
        <v>106</v>
      </c>
      <c r="M10" s="6" t="s">
        <v>107</v>
      </c>
      <c r="N10" s="6" t="s">
        <v>108</v>
      </c>
      <c r="O10" s="5" t="s">
        <v>109</v>
      </c>
      <c r="P10" s="6" t="s">
        <v>110</v>
      </c>
      <c r="Q10" s="6" t="s">
        <v>111</v>
      </c>
      <c r="R10" s="6" t="s">
        <v>112</v>
      </c>
      <c r="S10" s="5" t="s">
        <v>113</v>
      </c>
    </row>
    <row r="11" spans="1:26">
      <c r="A11" s="4" t="s">
        <v>114</v>
      </c>
      <c r="B11" s="12">
        <v>1543</v>
      </c>
      <c r="C11" s="13">
        <v>868</v>
      </c>
      <c r="D11" s="12">
        <v>675</v>
      </c>
      <c r="E11" s="13">
        <v>190</v>
      </c>
      <c r="F11" s="13">
        <v>334</v>
      </c>
      <c r="G11" s="13">
        <v>297</v>
      </c>
      <c r="H11" s="13">
        <v>272</v>
      </c>
      <c r="I11" s="13">
        <v>258</v>
      </c>
      <c r="J11" s="12">
        <v>192</v>
      </c>
      <c r="K11" s="13">
        <v>310</v>
      </c>
      <c r="L11" s="13">
        <v>310</v>
      </c>
      <c r="M11" s="13">
        <v>310</v>
      </c>
      <c r="N11" s="13">
        <v>310</v>
      </c>
      <c r="O11" s="12">
        <v>303</v>
      </c>
      <c r="P11" s="13">
        <v>518</v>
      </c>
      <c r="Q11" s="13">
        <v>394</v>
      </c>
      <c r="R11" s="13">
        <v>109</v>
      </c>
      <c r="S11" s="12">
        <v>120</v>
      </c>
    </row>
    <row r="12" spans="1:26">
      <c r="A12" s="8" t="s">
        <v>115</v>
      </c>
      <c r="B12" s="10">
        <v>1543</v>
      </c>
      <c r="C12" s="11">
        <v>777</v>
      </c>
      <c r="D12" s="10">
        <v>766</v>
      </c>
      <c r="E12" s="11">
        <v>165</v>
      </c>
      <c r="F12" s="11">
        <v>252</v>
      </c>
      <c r="G12" s="11">
        <v>262</v>
      </c>
      <c r="H12" s="11">
        <v>285</v>
      </c>
      <c r="I12" s="11">
        <v>230</v>
      </c>
      <c r="J12" s="10">
        <v>349</v>
      </c>
      <c r="K12" s="11">
        <v>308</v>
      </c>
      <c r="L12" s="11">
        <v>250</v>
      </c>
      <c r="M12" s="11">
        <v>312</v>
      </c>
      <c r="N12" s="11">
        <v>347</v>
      </c>
      <c r="O12" s="10">
        <v>327</v>
      </c>
      <c r="P12" s="11">
        <v>594</v>
      </c>
      <c r="Q12" s="11">
        <v>386</v>
      </c>
      <c r="R12" s="11">
        <v>106</v>
      </c>
      <c r="S12" s="10">
        <v>56</v>
      </c>
    </row>
    <row r="13" spans="1:26">
      <c r="A13" s="4" t="s">
        <v>131</v>
      </c>
      <c r="B13" s="12">
        <v>278</v>
      </c>
      <c r="C13" s="13">
        <v>125</v>
      </c>
      <c r="D13" s="12">
        <v>153</v>
      </c>
      <c r="E13" s="13">
        <v>30</v>
      </c>
      <c r="F13" s="13">
        <v>69</v>
      </c>
      <c r="G13" s="13">
        <v>60</v>
      </c>
      <c r="H13" s="13">
        <v>37</v>
      </c>
      <c r="I13" s="13">
        <v>35</v>
      </c>
      <c r="J13" s="12">
        <v>47</v>
      </c>
      <c r="K13" s="13">
        <v>64</v>
      </c>
      <c r="L13" s="13">
        <v>50</v>
      </c>
      <c r="M13" s="13">
        <v>62</v>
      </c>
      <c r="N13" s="13">
        <v>58</v>
      </c>
      <c r="O13" s="12">
        <v>43</v>
      </c>
      <c r="P13" s="13">
        <v>76</v>
      </c>
      <c r="Q13" s="13">
        <v>93</v>
      </c>
      <c r="R13" s="13">
        <v>17</v>
      </c>
      <c r="S13" s="12">
        <v>8</v>
      </c>
    </row>
    <row r="14" spans="1:26">
      <c r="A14" s="4" t="s">
        <v>117</v>
      </c>
      <c r="B14" s="14">
        <v>0.1804</v>
      </c>
      <c r="C14" s="15">
        <v>0.16089999999999999</v>
      </c>
      <c r="D14" s="14">
        <v>0.20019999999999999</v>
      </c>
      <c r="E14" s="15">
        <v>0.1827</v>
      </c>
      <c r="F14" s="15">
        <v>0.27179999999999999</v>
      </c>
      <c r="G14" s="15">
        <v>0.23080000000000001</v>
      </c>
      <c r="H14" s="15">
        <v>0.13139999999999999</v>
      </c>
      <c r="I14" s="15">
        <v>0.15310000000000001</v>
      </c>
      <c r="J14" s="14">
        <v>0.13370000000000001</v>
      </c>
      <c r="K14" s="15">
        <v>0.20949999999999999</v>
      </c>
      <c r="L14" s="15">
        <v>0.20130000000000001</v>
      </c>
      <c r="M14" s="15">
        <v>0.19800000000000001</v>
      </c>
      <c r="N14" s="15">
        <v>0.16830000000000001</v>
      </c>
      <c r="O14" s="14">
        <v>0.1331</v>
      </c>
      <c r="P14" s="15">
        <v>0.1275</v>
      </c>
      <c r="Q14" s="15">
        <v>0.2414</v>
      </c>
      <c r="R14" s="15">
        <v>0.16009999999999999</v>
      </c>
      <c r="S14" s="14">
        <v>0.14119999999999999</v>
      </c>
    </row>
    <row r="15" spans="1:26">
      <c r="A15" s="4" t="s">
        <v>132</v>
      </c>
      <c r="B15" s="12">
        <v>569</v>
      </c>
      <c r="C15" s="13">
        <v>301</v>
      </c>
      <c r="D15" s="12">
        <v>268</v>
      </c>
      <c r="E15" s="13">
        <v>66</v>
      </c>
      <c r="F15" s="13">
        <v>92</v>
      </c>
      <c r="G15" s="13">
        <v>90</v>
      </c>
      <c r="H15" s="13">
        <v>92</v>
      </c>
      <c r="I15" s="13">
        <v>79</v>
      </c>
      <c r="J15" s="12">
        <v>149</v>
      </c>
      <c r="K15" s="13">
        <v>92</v>
      </c>
      <c r="L15" s="13">
        <v>96</v>
      </c>
      <c r="M15" s="13">
        <v>125</v>
      </c>
      <c r="N15" s="13">
        <v>129</v>
      </c>
      <c r="O15" s="12">
        <v>128</v>
      </c>
      <c r="P15" s="13">
        <v>246</v>
      </c>
      <c r="Q15" s="13">
        <v>129</v>
      </c>
      <c r="R15" s="13">
        <v>36</v>
      </c>
      <c r="S15" s="12">
        <v>14</v>
      </c>
    </row>
    <row r="16" spans="1:26">
      <c r="A16" s="4" t="s">
        <v>117</v>
      </c>
      <c r="B16" s="14">
        <v>0.36899999999999999</v>
      </c>
      <c r="C16" s="15">
        <v>0.38769999999999999</v>
      </c>
      <c r="D16" s="14">
        <v>0.35</v>
      </c>
      <c r="E16" s="15">
        <v>0.40350000000000003</v>
      </c>
      <c r="F16" s="15">
        <v>0.36599999999999999</v>
      </c>
      <c r="G16" s="15">
        <v>0.34300000000000003</v>
      </c>
      <c r="H16" s="15">
        <v>0.32419999999999999</v>
      </c>
      <c r="I16" s="15">
        <v>0.34489999999999998</v>
      </c>
      <c r="J16" s="14">
        <v>0.42680000000000001</v>
      </c>
      <c r="K16" s="15">
        <v>0.2974</v>
      </c>
      <c r="L16" s="15">
        <v>0.38229999999999997</v>
      </c>
      <c r="M16" s="15">
        <v>0.40010000000000001</v>
      </c>
      <c r="N16" s="15">
        <v>0.37290000000000001</v>
      </c>
      <c r="O16" s="14">
        <v>0.39219999999999999</v>
      </c>
      <c r="P16" s="15">
        <v>0.41439999999999999</v>
      </c>
      <c r="Q16" s="15">
        <v>0.33479999999999999</v>
      </c>
      <c r="R16" s="15">
        <v>0.33550000000000002</v>
      </c>
      <c r="S16" s="14">
        <v>0.25519999999999998</v>
      </c>
    </row>
    <row r="17" spans="1:19">
      <c r="A17" s="4" t="s">
        <v>133</v>
      </c>
      <c r="B17" s="12">
        <v>341</v>
      </c>
      <c r="C17" s="13">
        <v>167</v>
      </c>
      <c r="D17" s="12">
        <v>174</v>
      </c>
      <c r="E17" s="13">
        <v>40</v>
      </c>
      <c r="F17" s="13">
        <v>47</v>
      </c>
      <c r="G17" s="13">
        <v>59</v>
      </c>
      <c r="H17" s="13">
        <v>81</v>
      </c>
      <c r="I17" s="13">
        <v>55</v>
      </c>
      <c r="J17" s="12">
        <v>58</v>
      </c>
      <c r="K17" s="13">
        <v>76</v>
      </c>
      <c r="L17" s="13">
        <v>41</v>
      </c>
      <c r="M17" s="13">
        <v>57</v>
      </c>
      <c r="N17" s="13">
        <v>86</v>
      </c>
      <c r="O17" s="12">
        <v>80</v>
      </c>
      <c r="P17" s="13">
        <v>123</v>
      </c>
      <c r="Q17" s="13">
        <v>82</v>
      </c>
      <c r="R17" s="13">
        <v>27</v>
      </c>
      <c r="S17" s="12">
        <v>15</v>
      </c>
    </row>
    <row r="18" spans="1:19">
      <c r="A18" s="4" t="s">
        <v>117</v>
      </c>
      <c r="B18" s="14">
        <v>0.22090000000000001</v>
      </c>
      <c r="C18" s="15">
        <v>0.21429999999999999</v>
      </c>
      <c r="D18" s="14">
        <v>0.22770000000000001</v>
      </c>
      <c r="E18" s="15">
        <v>0.24249999999999999</v>
      </c>
      <c r="F18" s="15">
        <v>0.18659999999999999</v>
      </c>
      <c r="G18" s="15">
        <v>0.22639999999999999</v>
      </c>
      <c r="H18" s="15">
        <v>0.28289999999999998</v>
      </c>
      <c r="I18" s="15">
        <v>0.24099999999999999</v>
      </c>
      <c r="J18" s="14">
        <v>0.1676</v>
      </c>
      <c r="K18" s="15">
        <v>0.24809999999999999</v>
      </c>
      <c r="L18" s="15">
        <v>0.16500000000000001</v>
      </c>
      <c r="M18" s="15">
        <v>0.1832</v>
      </c>
      <c r="N18" s="15">
        <v>0.24929999999999999</v>
      </c>
      <c r="O18" s="14">
        <v>0.2442</v>
      </c>
      <c r="P18" s="15">
        <v>0.20649999999999999</v>
      </c>
      <c r="Q18" s="15">
        <v>0.21340000000000001</v>
      </c>
      <c r="R18" s="15">
        <v>0.25690000000000002</v>
      </c>
      <c r="S18" s="14">
        <v>0.2777</v>
      </c>
    </row>
    <row r="19" spans="1:19">
      <c r="A19" s="4" t="s">
        <v>134</v>
      </c>
      <c r="B19" s="12">
        <v>198</v>
      </c>
      <c r="C19" s="13">
        <v>99</v>
      </c>
      <c r="D19" s="12">
        <v>99</v>
      </c>
      <c r="E19" s="13">
        <v>16</v>
      </c>
      <c r="F19" s="13">
        <v>24</v>
      </c>
      <c r="G19" s="13">
        <v>26</v>
      </c>
      <c r="H19" s="13">
        <v>46</v>
      </c>
      <c r="I19" s="13">
        <v>27</v>
      </c>
      <c r="J19" s="12">
        <v>59</v>
      </c>
      <c r="K19" s="13">
        <v>39</v>
      </c>
      <c r="L19" s="13">
        <v>32</v>
      </c>
      <c r="M19" s="13">
        <v>35</v>
      </c>
      <c r="N19" s="13">
        <v>45</v>
      </c>
      <c r="O19" s="12">
        <v>48</v>
      </c>
      <c r="P19" s="13">
        <v>79</v>
      </c>
      <c r="Q19" s="13">
        <v>56</v>
      </c>
      <c r="R19" s="13">
        <v>13</v>
      </c>
      <c r="S19" s="12">
        <v>10</v>
      </c>
    </row>
    <row r="20" spans="1:19">
      <c r="A20" s="4" t="s">
        <v>117</v>
      </c>
      <c r="B20" s="14">
        <v>0.1283</v>
      </c>
      <c r="C20" s="15">
        <v>0.12709999999999999</v>
      </c>
      <c r="D20" s="14">
        <v>0.12959999999999999</v>
      </c>
      <c r="E20" s="15">
        <v>9.5200000000000007E-2</v>
      </c>
      <c r="F20" s="15">
        <v>9.4899999999999998E-2</v>
      </c>
      <c r="G20" s="15">
        <v>9.7799999999999998E-2</v>
      </c>
      <c r="H20" s="15">
        <v>0.16070000000000001</v>
      </c>
      <c r="I20" s="15">
        <v>0.11940000000000001</v>
      </c>
      <c r="J20" s="14">
        <v>0.1704</v>
      </c>
      <c r="K20" s="15">
        <v>0.12520000000000001</v>
      </c>
      <c r="L20" s="15">
        <v>0.126</v>
      </c>
      <c r="M20" s="15">
        <v>0.1132</v>
      </c>
      <c r="N20" s="15">
        <v>0.12970000000000001</v>
      </c>
      <c r="O20" s="14">
        <v>0.14599999999999999</v>
      </c>
      <c r="P20" s="15">
        <v>0.13300000000000001</v>
      </c>
      <c r="Q20" s="15">
        <v>0.14580000000000001</v>
      </c>
      <c r="R20" s="15">
        <v>0.12609999999999999</v>
      </c>
      <c r="S20" s="14">
        <v>0.17860000000000001</v>
      </c>
    </row>
    <row r="21" spans="1:19">
      <c r="A21" s="4" t="s">
        <v>135</v>
      </c>
      <c r="B21" s="12">
        <v>91</v>
      </c>
      <c r="C21" s="13">
        <v>51</v>
      </c>
      <c r="D21" s="12">
        <v>40</v>
      </c>
      <c r="E21" s="13">
        <v>3</v>
      </c>
      <c r="F21" s="13">
        <v>10</v>
      </c>
      <c r="G21" s="13">
        <v>13</v>
      </c>
      <c r="H21" s="13">
        <v>20</v>
      </c>
      <c r="I21" s="13">
        <v>22</v>
      </c>
      <c r="J21" s="12">
        <v>23</v>
      </c>
      <c r="K21" s="13">
        <v>22</v>
      </c>
      <c r="L21" s="13">
        <v>24</v>
      </c>
      <c r="M21" s="13">
        <v>16</v>
      </c>
      <c r="N21" s="13">
        <v>12</v>
      </c>
      <c r="O21" s="12">
        <v>17</v>
      </c>
      <c r="P21" s="13">
        <v>42</v>
      </c>
      <c r="Q21" s="13">
        <v>18</v>
      </c>
      <c r="R21" s="13">
        <v>10</v>
      </c>
      <c r="S21" s="12">
        <v>6</v>
      </c>
    </row>
    <row r="22" spans="1:19">
      <c r="A22" s="4" t="s">
        <v>117</v>
      </c>
      <c r="B22" s="14">
        <v>5.8900000000000001E-2</v>
      </c>
      <c r="C22" s="15">
        <v>6.5699999999999995E-2</v>
      </c>
      <c r="D22" s="14">
        <v>5.1900000000000002E-2</v>
      </c>
      <c r="E22" s="15">
        <v>1.61E-2</v>
      </c>
      <c r="F22" s="15">
        <v>3.9899999999999998E-2</v>
      </c>
      <c r="G22" s="15">
        <v>4.8599999999999997E-2</v>
      </c>
      <c r="H22" s="15">
        <v>7.0199999999999999E-2</v>
      </c>
      <c r="I22" s="15">
        <v>9.6500000000000002E-2</v>
      </c>
      <c r="J22" s="14">
        <v>6.6500000000000004E-2</v>
      </c>
      <c r="K22" s="15">
        <v>7.0900000000000005E-2</v>
      </c>
      <c r="L22" s="15">
        <v>9.6500000000000002E-2</v>
      </c>
      <c r="M22" s="15">
        <v>5.0099999999999999E-2</v>
      </c>
      <c r="N22" s="15">
        <v>3.4299999999999997E-2</v>
      </c>
      <c r="O22" s="14">
        <v>5.33E-2</v>
      </c>
      <c r="P22" s="15">
        <v>7.1599999999999997E-2</v>
      </c>
      <c r="Q22" s="15">
        <v>4.58E-2</v>
      </c>
      <c r="R22" s="15">
        <v>9.8299999999999998E-2</v>
      </c>
      <c r="S22" s="14">
        <v>0.1137</v>
      </c>
    </row>
    <row r="23" spans="1:19">
      <c r="A23" s="4" t="s">
        <v>136</v>
      </c>
      <c r="B23" s="12">
        <v>66</v>
      </c>
      <c r="C23" s="13">
        <v>34</v>
      </c>
      <c r="D23" s="12">
        <v>31</v>
      </c>
      <c r="E23" s="13">
        <v>10</v>
      </c>
      <c r="F23" s="13">
        <v>10</v>
      </c>
      <c r="G23" s="13">
        <v>14</v>
      </c>
      <c r="H23" s="13">
        <v>9</v>
      </c>
      <c r="I23" s="13">
        <v>10</v>
      </c>
      <c r="J23" s="12">
        <v>12</v>
      </c>
      <c r="K23" s="13">
        <v>15</v>
      </c>
      <c r="L23" s="13">
        <v>7</v>
      </c>
      <c r="M23" s="13">
        <v>17</v>
      </c>
      <c r="N23" s="13">
        <v>16</v>
      </c>
      <c r="O23" s="12">
        <v>10</v>
      </c>
      <c r="P23" s="13">
        <v>28</v>
      </c>
      <c r="Q23" s="13">
        <v>7</v>
      </c>
      <c r="R23" s="13">
        <v>2</v>
      </c>
      <c r="S23" s="12">
        <v>2</v>
      </c>
    </row>
    <row r="24" spans="1:19">
      <c r="A24" s="8" t="s">
        <v>117</v>
      </c>
      <c r="B24" s="16">
        <v>4.2500000000000003E-2</v>
      </c>
      <c r="C24" s="17">
        <v>4.4299999999999999E-2</v>
      </c>
      <c r="D24" s="16">
        <v>4.07E-2</v>
      </c>
      <c r="E24" s="17">
        <v>5.9900000000000002E-2</v>
      </c>
      <c r="F24" s="17">
        <v>4.0899999999999999E-2</v>
      </c>
      <c r="G24" s="17">
        <v>5.3499999999999999E-2</v>
      </c>
      <c r="H24" s="17">
        <v>3.0700000000000002E-2</v>
      </c>
      <c r="I24" s="17">
        <v>4.5100000000000001E-2</v>
      </c>
      <c r="J24" s="16">
        <v>3.5000000000000003E-2</v>
      </c>
      <c r="K24" s="17">
        <v>4.8899999999999999E-2</v>
      </c>
      <c r="L24" s="17">
        <v>2.8899999999999999E-2</v>
      </c>
      <c r="M24" s="17">
        <v>5.5399999999999998E-2</v>
      </c>
      <c r="N24" s="17">
        <v>4.5499999999999999E-2</v>
      </c>
      <c r="O24" s="16">
        <v>3.1300000000000001E-2</v>
      </c>
      <c r="P24" s="17">
        <v>4.7E-2</v>
      </c>
      <c r="Q24" s="17">
        <v>1.8800000000000001E-2</v>
      </c>
      <c r="R24" s="17">
        <v>2.3199999999999998E-2</v>
      </c>
      <c r="S24" s="16">
        <v>3.3700000000000001E-2</v>
      </c>
    </row>
    <row r="25" spans="1:19">
      <c r="A25" s="4" t="s">
        <v>120</v>
      </c>
      <c r="B25" s="12">
        <v>1543</v>
      </c>
      <c r="C25" s="13">
        <v>777</v>
      </c>
      <c r="D25" s="12">
        <v>766</v>
      </c>
      <c r="E25" s="13">
        <v>165</v>
      </c>
      <c r="F25" s="13">
        <v>252</v>
      </c>
      <c r="G25" s="13">
        <v>262</v>
      </c>
      <c r="H25" s="13">
        <v>285</v>
      </c>
      <c r="I25" s="13">
        <v>230</v>
      </c>
      <c r="J25" s="12">
        <v>349</v>
      </c>
      <c r="K25" s="13">
        <v>308</v>
      </c>
      <c r="L25" s="13">
        <v>250</v>
      </c>
      <c r="M25" s="13">
        <v>312</v>
      </c>
      <c r="N25" s="13">
        <v>347</v>
      </c>
      <c r="O25" s="12">
        <v>327</v>
      </c>
      <c r="P25" s="13">
        <v>594</v>
      </c>
      <c r="Q25" s="13">
        <v>386</v>
      </c>
      <c r="R25" s="13">
        <v>106</v>
      </c>
      <c r="S25" s="12">
        <v>56</v>
      </c>
    </row>
    <row r="26" spans="1:19">
      <c r="A26" s="8" t="s">
        <v>117</v>
      </c>
      <c r="B26" s="18">
        <v>1</v>
      </c>
      <c r="C26" s="19">
        <v>1</v>
      </c>
      <c r="D26" s="18">
        <v>1.0001</v>
      </c>
      <c r="E26" s="19">
        <v>0.99990000000000001</v>
      </c>
      <c r="F26" s="19">
        <v>1.0001</v>
      </c>
      <c r="G26" s="19">
        <v>1.0001</v>
      </c>
      <c r="H26" s="19">
        <v>1.0001</v>
      </c>
      <c r="I26" s="19">
        <v>1</v>
      </c>
      <c r="J26" s="18">
        <v>1</v>
      </c>
      <c r="K26" s="19">
        <v>1</v>
      </c>
      <c r="L26" s="19">
        <v>1</v>
      </c>
      <c r="M26" s="19">
        <v>1</v>
      </c>
      <c r="N26" s="19">
        <v>1</v>
      </c>
      <c r="O26" s="18">
        <v>1.0001</v>
      </c>
      <c r="P26" s="19">
        <v>1</v>
      </c>
      <c r="Q26" s="19">
        <v>1</v>
      </c>
      <c r="R26" s="19">
        <v>1.0001</v>
      </c>
      <c r="S26" s="18">
        <v>1.0001</v>
      </c>
    </row>
  </sheetData>
  <mergeCells count="6">
    <mergeCell ref="A6:Z6"/>
    <mergeCell ref="A7:Z7"/>
    <mergeCell ref="C9:D9"/>
    <mergeCell ref="E9:J9"/>
    <mergeCell ref="K9:O9"/>
    <mergeCell ref="P9:S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Cover sheet</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Daral</cp:lastModifiedBy>
  <dcterms:created xsi:type="dcterms:W3CDTF">2019-02-27T11:29:50Z</dcterms:created>
  <dcterms:modified xsi:type="dcterms:W3CDTF">2019-03-25T14:33:08Z</dcterms:modified>
</cp:coreProperties>
</file>